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kapitulácia" sheetId="1" r:id="rId1"/>
    <sheet name="Krycí list stavby" sheetId="2" r:id="rId2"/>
    <sheet name="Kryci_list 12819" sheetId="3" r:id="rId3"/>
    <sheet name="Rekap 12819" sheetId="4" r:id="rId4"/>
    <sheet name="SO 12819" sheetId="5" r:id="rId5"/>
  </sheets>
  <definedNames/>
  <calcPr fullCalcOnLoad="1"/>
</workbook>
</file>

<file path=xl/sharedStrings.xml><?xml version="1.0" encoding="utf-8"?>
<sst xmlns="http://schemas.openxmlformats.org/spreadsheetml/2006/main" count="413" uniqueCount="223">
  <si>
    <t>Rekapitulácia rozpočtu</t>
  </si>
  <si>
    <t>Stavba ŠTEFANOVCE, hasičská zbrojnica, zníženie energetickej náročnosti a interierové úpravy</t>
  </si>
  <si>
    <t>Názov objektu</t>
  </si>
  <si>
    <t>ZRN</t>
  </si>
  <si>
    <t>VRN</t>
  </si>
  <si>
    <t>HZS</t>
  </si>
  <si>
    <t>Kompl.čin.</t>
  </si>
  <si>
    <t>Ost. náklady</t>
  </si>
  <si>
    <t>Cena</t>
  </si>
  <si>
    <t>SO 01 - hlavný objekt</t>
  </si>
  <si>
    <t>Krycí list rozpočtu</t>
  </si>
  <si>
    <t xml:space="preserve">Miesto:  </t>
  </si>
  <si>
    <t>Objekt SO 01 - hlavný objekt</t>
  </si>
  <si>
    <t xml:space="preserve">Ks: </t>
  </si>
  <si>
    <t xml:space="preserve">Zákazka: </t>
  </si>
  <si>
    <t xml:space="preserve">Spracoval: </t>
  </si>
  <si>
    <t xml:space="preserve">Dňa </t>
  </si>
  <si>
    <t>Odberateľ: Obec Štefanovce</t>
  </si>
  <si>
    <t>Projektant: ASKO, združenie projektantov, Baštova 45/B, Prešov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</si>
  <si>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</si>
  <si>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</si>
  <si>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</si>
  <si>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</si>
  <si>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</si>
  <si>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</si>
  <si>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</si>
  <si>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</si>
  <si>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</si>
  <si>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</si>
  <si>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</si>
  <si>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</si>
  <si>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</si>
  <si>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</si>
  <si>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</si>
  <si>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</si>
  <si>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</si>
  <si>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</si>
  <si>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</si>
  <si>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</si>
  <si>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</si>
  <si>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</si>
  <si>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</si>
  <si>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</si>
  <si>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</si>
  <si>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</si>
  <si>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</si>
  <si>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</si>
  <si>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</si>
  <si>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</si>
  <si>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</si>
  <si>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</si>
  <si>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</si>
  <si>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</si>
  <si>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</si>
  <si>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</si>
  <si>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</si>
  <si>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</si>
  <si>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</si>
  <si>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</si>
  <si>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</si>
  <si>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</si>
  <si>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POVRCHOVÉ ÚPRAVY</t>
  </si>
  <si>
    <t>OSTATNÉ PRÁCE</t>
  </si>
  <si>
    <t>BÚRACIE PRÁCE</t>
  </si>
  <si>
    <t>PRESUNY HMÔT</t>
  </si>
  <si>
    <t>Práce PSV</t>
  </si>
  <si>
    <t>IZOLÁCIE PROTI VODE A VLHKOSTI</t>
  </si>
  <si>
    <t>IZOLÁCIE TEPELNÉ BEŽNÝCH STAVEB. KONŠTRUKCIÍ</t>
  </si>
  <si>
    <t>DREVOSTAVBY</t>
  </si>
  <si>
    <t>KONŠTRUKCIE KLAMPIARSKE</t>
  </si>
  <si>
    <t>PODLAHY A OBKLADY KERAMICKÉ-DLAŽBY</t>
  </si>
  <si>
    <t>PODLAHY A OBKLADY KERAMICKÉ-OBKLADY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</si>
  <si>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</si>
  <si>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</si>
  <si>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</si>
  <si>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</si>
  <si>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</si>
  <si>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</si>
  <si>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</si>
  <si>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</si>
  <si>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</si>
  <si>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</si>
  <si>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</si>
  <si>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</si>
  <si>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>Zákazka ŠTEFANOVCE, hasičská zbrojnica, zníženie energetickej náročnosti a interierové úpravy</t>
  </si>
  <si>
    <t xml:space="preserve">  1/A 1</t>
  </si>
  <si>
    <t xml:space="preserve"> 132211101</t>
  </si>
  <si>
    <t>Hĺbenie rýh šírky do 600 mm v  hornine tr.3 súdržných - ručným náradím</t>
  </si>
  <si>
    <t>m3</t>
  </si>
  <si>
    <t xml:space="preserve"> 132211149</t>
  </si>
  <si>
    <t xml:space="preserve">Príplatok za lepivosť pri hĺbení rýh do 600 mm v hornine triedy 3 ručne </t>
  </si>
  <si>
    <t xml:space="preserve"> 175101200</t>
  </si>
  <si>
    <t>Obsyp objektu sypaninou z vhodných hornín triedy 1 až 4 s prehodením sypaniny</t>
  </si>
  <si>
    <t xml:space="preserve"> 11/A 1</t>
  </si>
  <si>
    <t xml:space="preserve"> 622451131</t>
  </si>
  <si>
    <t>Vonkajšia omietka cementová stien alebo štítov hladká, v stupni zložitosti I až II</t>
  </si>
  <si>
    <t>m2</t>
  </si>
  <si>
    <t xml:space="preserve"> 625250157_1</t>
  </si>
  <si>
    <t>Doteplenie vonkajšej konštrukcie doskami  XPS  hr.140 mm, bez povrchovej úpravy</t>
  </si>
  <si>
    <t xml:space="preserve"> 622465112</t>
  </si>
  <si>
    <t>Vonkajšia omietka stien dekoratívna, mramorové zrná,strednozrnná</t>
  </si>
  <si>
    <t xml:space="preserve"> 622466111</t>
  </si>
  <si>
    <t>Príprava podkladu,prednástrek pod omietky vonk.stien, miešanie strojne, nanášanie ručne, hr.2 mm</t>
  </si>
  <si>
    <t xml:space="preserve"> 622466117</t>
  </si>
  <si>
    <t>Príprava vonkajšieho podkladu stien, Základný náter penetračný</t>
  </si>
  <si>
    <t xml:space="preserve"> 625991151</t>
  </si>
  <si>
    <t>Zatepľovací systém, izolačná doska z polystyrénu, bez povrchovej úpravy, hrúbka izolantu 140 mm</t>
  </si>
  <si>
    <t xml:space="preserve"> 622464223</t>
  </si>
  <si>
    <t xml:space="preserve">Vonkajšia omietka stien  tenkovrstvová silikátová </t>
  </si>
  <si>
    <t xml:space="preserve"> 62525017210</t>
  </si>
  <si>
    <t>Systém zateplenia vonkajšej konštrukcie polystyrénom XPS  hrúbky 30 mm lepením bez povrchovej úpravy</t>
  </si>
  <si>
    <t>M2</t>
  </si>
  <si>
    <t xml:space="preserve"> 625252051</t>
  </si>
  <si>
    <t xml:space="preserve">Kontaktný zatepľovací systém obvodového muriva  s použitím polystyrénových platní (EPS) hrúbky 30 mm </t>
  </si>
  <si>
    <t xml:space="preserve"> 612451121</t>
  </si>
  <si>
    <t>Vnútorná cementová omietka v podlaží a v schodisku muriva hladká</t>
  </si>
  <si>
    <t xml:space="preserve"> 612421637</t>
  </si>
  <si>
    <t>Vnútorná omietka vápenná alebo vápennocementová v podlaží a v schodisku muriva štuková</t>
  </si>
  <si>
    <t xml:space="preserve"> 612481119</t>
  </si>
  <si>
    <t>Potiahnutie vnútorných stien, sklotextílnou mriežkou</t>
  </si>
  <si>
    <t xml:space="preserve"> 953946130</t>
  </si>
  <si>
    <t>Príslušenstvo k zateplovaciemu systému soklový AL zakladací profil, hr. izolantu 140 mm</t>
  </si>
  <si>
    <t>m</t>
  </si>
  <si>
    <t xml:space="preserve"> 952901111</t>
  </si>
  <si>
    <t>Vyčistenie budov pri výške podlaží do 4m</t>
  </si>
  <si>
    <t xml:space="preserve">  3/A 1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</si>
  <si>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</si>
  <si>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</si>
  <si>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</si>
  <si>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</si>
  <si>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</si>
  <si>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</si>
  <si>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</si>
  <si>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>763/B 1</t>
  </si>
  <si>
    <t xml:space="preserve"> 763139561</t>
  </si>
  <si>
    <t>Demontáž sadrokartónového podhľadu s oceľovou nosnou jednovrstvovou konštrukciou a jednoduchým opláštením</t>
  </si>
  <si>
    <t xml:space="preserve"> 13/B 1</t>
  </si>
  <si>
    <t xml:space="preserve"> 979082111</t>
  </si>
  <si>
    <t>Vnútrostavenisková doprava sutiny a vybúraných hmôt do 10 m</t>
  </si>
  <si>
    <t>t</t>
  </si>
  <si>
    <t xml:space="preserve"> 979082121</t>
  </si>
  <si>
    <t>Vnútrostavenisková doprava sutiny a vybúraných hmôt za každých ďalších 5 m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</si>
  <si>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</si>
  <si>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</si>
  <si>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</si>
  <si>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</si>
  <si>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979082125</t>
  </si>
  <si>
    <t>Poplatok za uskladnenie stavebnej suti na riadenej skládke</t>
  </si>
  <si>
    <t>T</t>
  </si>
  <si>
    <t xml:space="preserve"> 998011001</t>
  </si>
  <si>
    <t>Presun hmôt pre budovy murované výšky do 6 m</t>
  </si>
  <si>
    <t>711/A 1</t>
  </si>
  <si>
    <t xml:space="preserve"> 711142110</t>
  </si>
  <si>
    <t>Izolácia proti zemnej vlhkosti s protiradanovou odolnosťou nopova folia šírka 2 m zvislá</t>
  </si>
  <si>
    <t xml:space="preserve"> 998711201</t>
  </si>
  <si>
    <t>Presun hmôt pre izoláciu proti vode v objektoch výšky do 6 m</t>
  </si>
  <si>
    <t xml:space="preserve"> %</t>
  </si>
  <si>
    <t>713/A 1</t>
  </si>
  <si>
    <t xml:space="preserve"> 713111121</t>
  </si>
  <si>
    <t>Montáž tepelnej izolácie stropov rovným spodkom s úpravou viazacím drôtom</t>
  </si>
  <si>
    <t>S/S90</t>
  </si>
  <si>
    <t xml:space="preserve"> 631017010102</t>
  </si>
  <si>
    <t>Izolačná doska zo sklených vlákien pre šikmé strechy a stropy, hrúbka 50 mm</t>
  </si>
  <si>
    <t xml:space="preserve"> 713 - 001</t>
  </si>
  <si>
    <t>Tepelné izolácie - montáž fóliís prelepením spojov príslušnou páskou</t>
  </si>
  <si>
    <t xml:space="preserve">M2 </t>
  </si>
  <si>
    <t xml:space="preserve"> 628062030105</t>
  </si>
  <si>
    <t>Parozábrana</t>
  </si>
  <si>
    <t xml:space="preserve">M2      </t>
  </si>
  <si>
    <t>713/A 5</t>
  </si>
  <si>
    <t xml:space="preserve"> 998713201</t>
  </si>
  <si>
    <t>Presun hmôt pre izolácie tepelné v objektoch výšky do 6 m</t>
  </si>
  <si>
    <t>763/A 2</t>
  </si>
  <si>
    <t xml:space="preserve"> 763138117</t>
  </si>
  <si>
    <t>Podhľad  z dosiek sadrokartónových 1x hr.12,5mm</t>
  </si>
  <si>
    <t xml:space="preserve"> 998763401</t>
  </si>
  <si>
    <t>Presun hmôt pre sádrokartónové konštrukcie v stavbách(objektoch )výšky do 7 m</t>
  </si>
  <si>
    <t>764/A 1</t>
  </si>
  <si>
    <t xml:space="preserve"> 764410270_1</t>
  </si>
  <si>
    <t>Oplechovanie parapetov z LP plechu vrátane rohov rš 460 mm</t>
  </si>
  <si>
    <t xml:space="preserve"> 764410260_1</t>
  </si>
  <si>
    <t>Oplechovanie parapetov z LP plechu vrátane rohov rš 360 mm</t>
  </si>
  <si>
    <t>M</t>
  </si>
  <si>
    <t xml:space="preserve"> 764352203_1</t>
  </si>
  <si>
    <t>Klampiarske konštrukcie - žľaby z poplastovaného plechu polkruhové podokapné, rš.330 mm, vrátane hákov, dilatácií</t>
  </si>
  <si>
    <t xml:space="preserve"> 764359236_1</t>
  </si>
  <si>
    <t xml:space="preserve">Klampiarské konštrikcie - žľabový kotlík  konický pre rúry o priemere do 125mm z LP-plechu  </t>
  </si>
  <si>
    <t>ks</t>
  </si>
  <si>
    <t xml:space="preserve"> 764454203_1</t>
  </si>
  <si>
    <t>Klampiarske konštrukcie - odpadové rúry kruhové, z LP  plechu o priem.120mm, vrátane zderí, manžiet, kolien, prech. kus</t>
  </si>
  <si>
    <t>764/A 7</t>
  </si>
  <si>
    <t xml:space="preserve"> 998764201</t>
  </si>
  <si>
    <t>Presun hmôt pre konštrukcie klampiarske v objektoch výšky do 6 m</t>
  </si>
  <si>
    <t>771/A 1</t>
  </si>
  <si>
    <t xml:space="preserve"> 771415112</t>
  </si>
  <si>
    <t>Montáž sokla rovného výšky 8 cm z keramických dlaždíc do tmelu</t>
  </si>
  <si>
    <t xml:space="preserve"> 771575109</t>
  </si>
  <si>
    <t>Montáž podláh z dlaždíc keramických režných alebo glazovaných hladkých, ukladaných do tmelu, veľkosti 300 x 300 mm</t>
  </si>
  <si>
    <t>S/S70</t>
  </si>
  <si>
    <t xml:space="preserve"> 597 - 101</t>
  </si>
  <si>
    <t>Keramická dlažba 300 x 300mm</t>
  </si>
  <si>
    <t xml:space="preserve">M2  </t>
  </si>
  <si>
    <t xml:space="preserve"> 771275107</t>
  </si>
  <si>
    <t>Montáž obkladu schodiskových stupňov z keramických dlaždíc hladkých 30 x 30 cm do tmelu</t>
  </si>
  <si>
    <t xml:space="preserve"> 771415032</t>
  </si>
  <si>
    <t>Montáž sokla schodiskového stupňovitého výšky 8 cm z keramických dlaždíc, do tmelu</t>
  </si>
  <si>
    <t xml:space="preserve"> 998771201</t>
  </si>
  <si>
    <t>Presun hmôt pre podlahy z dlaždíc v objektoch výšky do 6 m</t>
  </si>
  <si>
    <t>771/A 2</t>
  </si>
  <si>
    <t xml:space="preserve"> 781445248</t>
  </si>
  <si>
    <t>Montáž obkladu steny z keramických obkladačiek hutných 20x20 cm do flexibilného tmelu - škárovanie škárovacou hmotou Ceresit CE 33</t>
  </si>
  <si>
    <t xml:space="preserve"> 597 - 003</t>
  </si>
  <si>
    <t xml:space="preserve">Keramický obklad </t>
  </si>
  <si>
    <t xml:space="preserve"> 998781201</t>
  </si>
  <si>
    <t>Presun hmôt pre obklady keramické v objektoch výšky do 6 m</t>
  </si>
  <si>
    <t>784/A 1</t>
  </si>
  <si>
    <t xml:space="preserve"> 784452271_1</t>
  </si>
  <si>
    <t>Maľby z maliarskych tekutých zmesí bez pačokovania,  jednofarebné, dvojnásobné s podkladným penetračným náterom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</si>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</sst>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\ ###\ ##0.00"/>
    <numFmt numFmtId="181" formatCode="###\ ###\ ##0.0000"/>
    <numFmt numFmtId="182" formatCode="###\ ###\ 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Arial CE"/>
      <family val="0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Arial CE"/>
      <family val="0"/>
    </font>
    <font>
      <b/>
      <sz val="11"/>
      <color indexed="10"/>
      <name val="Calibri"/>
      <family val="2"/>
    </font>
    <font>
      <sz val="9"/>
      <color indexed="12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8"/>
      <color theme="1"/>
      <name val="Arial CE"/>
      <family val="0"/>
    </font>
    <font>
      <b/>
      <sz val="9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Arial CE"/>
      <family val="0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Arial CE"/>
      <family val="0"/>
    </font>
    <font>
      <b/>
      <sz val="11"/>
      <color rgb="FFFF0000"/>
      <name val="Calibri"/>
      <family val="2"/>
    </font>
    <font>
      <sz val="9"/>
      <color rgb="FF0000FF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/>
    </border>
    <border>
      <left style="thin">
        <color rgb="FFFFFFFF"/>
      </left>
      <right style="thin">
        <color rgb="FFFFFFFF"/>
      </right>
      <top/>
      <bottom/>
    </border>
    <border>
      <left/>
      <right style="thin">
        <color rgb="FFFFFFFF"/>
      </right>
      <top style="thin">
        <color rgb="FF808080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/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000000"/>
      </top>
      <bottom/>
    </border>
    <border>
      <left style="thin">
        <color rgb="FFFFFFFF"/>
      </left>
      <right/>
      <top style="thin">
        <color rgb="FF808080"/>
      </top>
      <bottom/>
    </border>
    <border>
      <left style="thin">
        <color rgb="FFFFFFFF"/>
      </left>
      <right/>
      <top/>
      <bottom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double">
        <color rgb="FF000000"/>
      </right>
      <top/>
      <bottom/>
    </border>
    <border>
      <left style="thin">
        <color rgb="FFFFFFFF"/>
      </left>
      <right style="double">
        <color rgb="FF000000"/>
      </right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/>
      <bottom/>
    </border>
    <border>
      <left/>
      <right style="thin">
        <color rgb="FFFFFFFF"/>
      </right>
      <top/>
      <bottom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/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/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/>
      <bottom/>
    </border>
    <border>
      <left style="double">
        <color rgb="FF000000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 style="thin">
        <color rgb="FF808080"/>
      </top>
      <bottom/>
    </border>
    <border>
      <left/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/>
      <right/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double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>
        <color rgb="FF808080"/>
      </left>
      <right/>
      <top style="double">
        <color rgb="FF000000"/>
      </top>
      <bottom/>
    </border>
    <border>
      <left style="thin">
        <color rgb="FF808080"/>
      </left>
      <right style="thin">
        <color rgb="FF808080"/>
      </right>
      <top style="double">
        <color rgb="FF000000"/>
      </top>
      <bottom/>
    </border>
    <border>
      <left style="double">
        <color rgb="FF00000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/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/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/>
      <top style="thin">
        <color rgb="FF000000"/>
      </top>
      <bottom style="thin">
        <color rgb="FF80808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808080"/>
      </left>
      <right/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808080"/>
      </bottom>
    </border>
    <border>
      <left/>
      <right style="double">
        <color rgb="FF000000"/>
      </right>
      <top style="thin">
        <color rgb="FF000000"/>
      </top>
      <bottom style="thin">
        <color rgb="FF808080"/>
      </bottom>
    </border>
    <border>
      <left/>
      <right style="double">
        <color rgb="FF000000"/>
      </right>
      <top/>
      <bottom/>
    </border>
    <border>
      <left/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/>
      <bottom/>
    </border>
    <border>
      <left style="thin">
        <color rgb="FFFFFFFF"/>
      </left>
      <right style="thin">
        <color rgb="FF808080"/>
      </right>
      <top/>
      <bottom style="double">
        <color rgb="FF000000"/>
      </bottom>
    </border>
    <border>
      <left style="thin">
        <color rgb="FFFFFFFF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/>
    </border>
    <border>
      <left/>
      <right/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/>
      <right/>
      <top style="double">
        <color rgb="FF000000"/>
      </top>
      <bottom style="thin">
        <color rgb="FFFFFFFF"/>
      </bottom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double">
        <color rgb="FF000000"/>
      </top>
      <bottom style="thin">
        <color rgb="FF808080"/>
      </bottom>
    </border>
    <border>
      <left/>
      <right/>
      <top style="double">
        <color rgb="FF000000"/>
      </top>
      <bottom style="thin">
        <color rgb="FF808080"/>
      </bottom>
    </border>
    <border>
      <left/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80" fontId="48" fillId="0" borderId="16" xfId="0" applyNumberFormat="1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24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180" fontId="48" fillId="0" borderId="29" xfId="0" applyNumberFormat="1" applyFont="1" applyFill="1" applyBorder="1" applyAlignment="1">
      <alignment/>
    </xf>
    <xf numFmtId="0" fontId="48" fillId="0" borderId="30" xfId="0" applyFont="1" applyFill="1" applyBorder="1" applyAlignment="1">
      <alignment/>
    </xf>
    <xf numFmtId="0" fontId="48" fillId="0" borderId="31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28" xfId="0" applyFont="1" applyFill="1" applyBorder="1" applyAlignment="1">
      <alignment/>
    </xf>
    <xf numFmtId="0" fontId="48" fillId="0" borderId="32" xfId="0" applyFont="1" applyFill="1" applyBorder="1" applyAlignment="1">
      <alignment/>
    </xf>
    <xf numFmtId="0" fontId="48" fillId="0" borderId="33" xfId="0" applyFont="1" applyFill="1" applyBorder="1" applyAlignment="1">
      <alignment/>
    </xf>
    <xf numFmtId="0" fontId="48" fillId="0" borderId="29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48" fillId="0" borderId="35" xfId="0" applyFont="1" applyFill="1" applyBorder="1" applyAlignment="1">
      <alignment/>
    </xf>
    <xf numFmtId="0" fontId="48" fillId="0" borderId="36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48" fillId="0" borderId="38" xfId="0" applyFont="1" applyFill="1" applyBorder="1" applyAlignment="1">
      <alignment/>
    </xf>
    <xf numFmtId="0" fontId="53" fillId="0" borderId="32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49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35" xfId="0" applyFont="1" applyFill="1" applyBorder="1" applyAlignment="1">
      <alignment/>
    </xf>
    <xf numFmtId="0" fontId="53" fillId="0" borderId="33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39" xfId="0" applyFont="1" applyFill="1" applyBorder="1" applyAlignment="1">
      <alignment horizontal="center"/>
    </xf>
    <xf numFmtId="180" fontId="48" fillId="0" borderId="25" xfId="0" applyNumberFormat="1" applyFont="1" applyFill="1" applyBorder="1" applyAlignment="1">
      <alignment/>
    </xf>
    <xf numFmtId="0" fontId="53" fillId="0" borderId="42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53" fillId="0" borderId="44" xfId="0" applyFont="1" applyFill="1" applyBorder="1" applyAlignment="1">
      <alignment/>
    </xf>
    <xf numFmtId="0" fontId="53" fillId="0" borderId="45" xfId="0" applyFont="1" applyFill="1" applyBorder="1" applyAlignment="1">
      <alignment/>
    </xf>
    <xf numFmtId="0" fontId="53" fillId="0" borderId="46" xfId="0" applyFont="1" applyFill="1" applyBorder="1" applyAlignment="1">
      <alignment/>
    </xf>
    <xf numFmtId="0" fontId="53" fillId="0" borderId="47" xfId="0" applyFont="1" applyFill="1" applyBorder="1" applyAlignment="1">
      <alignment/>
    </xf>
    <xf numFmtId="0" fontId="48" fillId="0" borderId="47" xfId="0" applyFont="1" applyFill="1" applyBorder="1" applyAlignment="1">
      <alignment/>
    </xf>
    <xf numFmtId="0" fontId="53" fillId="0" borderId="48" xfId="0" applyFont="1" applyFill="1" applyBorder="1" applyAlignment="1">
      <alignment/>
    </xf>
    <xf numFmtId="180" fontId="48" fillId="0" borderId="49" xfId="0" applyNumberFormat="1" applyFont="1" applyFill="1" applyBorder="1" applyAlignment="1">
      <alignment/>
    </xf>
    <xf numFmtId="180" fontId="53" fillId="0" borderId="50" xfId="0" applyNumberFormat="1" applyFont="1" applyFill="1" applyBorder="1" applyAlignment="1">
      <alignment/>
    </xf>
    <xf numFmtId="180" fontId="53" fillId="0" borderId="45" xfId="0" applyNumberFormat="1" applyFont="1" applyFill="1" applyBorder="1" applyAlignment="1">
      <alignment/>
    </xf>
    <xf numFmtId="180" fontId="53" fillId="0" borderId="46" xfId="0" applyNumberFormat="1" applyFont="1" applyFill="1" applyBorder="1" applyAlignment="1">
      <alignment/>
    </xf>
    <xf numFmtId="180" fontId="53" fillId="0" borderId="47" xfId="0" applyNumberFormat="1" applyFont="1" applyFill="1" applyBorder="1" applyAlignment="1">
      <alignment/>
    </xf>
    <xf numFmtId="180" fontId="48" fillId="0" borderId="48" xfId="0" applyNumberFormat="1" applyFont="1" applyFill="1" applyBorder="1" applyAlignment="1">
      <alignment/>
    </xf>
    <xf numFmtId="180" fontId="53" fillId="0" borderId="0" xfId="0" applyNumberFormat="1" applyFont="1" applyFill="1" applyBorder="1" applyAlignment="1">
      <alignment/>
    </xf>
    <xf numFmtId="180" fontId="53" fillId="0" borderId="51" xfId="0" applyNumberFormat="1" applyFont="1" applyFill="1" applyBorder="1" applyAlignment="1">
      <alignment/>
    </xf>
    <xf numFmtId="0" fontId="48" fillId="0" borderId="52" xfId="0" applyFont="1" applyFill="1" applyBorder="1" applyAlignment="1">
      <alignment/>
    </xf>
    <xf numFmtId="0" fontId="48" fillId="0" borderId="53" xfId="0" applyFont="1" applyFill="1" applyBorder="1" applyAlignment="1">
      <alignment/>
    </xf>
    <xf numFmtId="0" fontId="48" fillId="0" borderId="54" xfId="0" applyFont="1" applyFill="1" applyBorder="1" applyAlignment="1">
      <alignment/>
    </xf>
    <xf numFmtId="0" fontId="48" fillId="0" borderId="55" xfId="0" applyFont="1" applyFill="1" applyBorder="1" applyAlignment="1">
      <alignment/>
    </xf>
    <xf numFmtId="180" fontId="48" fillId="0" borderId="26" xfId="0" applyNumberFormat="1" applyFont="1" applyFill="1" applyBorder="1" applyAlignment="1">
      <alignment/>
    </xf>
    <xf numFmtId="180" fontId="48" fillId="0" borderId="51" xfId="0" applyNumberFormat="1" applyFont="1" applyFill="1" applyBorder="1" applyAlignment="1">
      <alignment/>
    </xf>
    <xf numFmtId="180" fontId="53" fillId="0" borderId="56" xfId="0" applyNumberFormat="1" applyFont="1" applyFill="1" applyBorder="1" applyAlignment="1">
      <alignment/>
    </xf>
    <xf numFmtId="180" fontId="48" fillId="0" borderId="56" xfId="0" applyNumberFormat="1" applyFont="1" applyFill="1" applyBorder="1" applyAlignment="1">
      <alignment/>
    </xf>
    <xf numFmtId="0" fontId="49" fillId="0" borderId="57" xfId="0" applyFont="1" applyFill="1" applyBorder="1" applyAlignment="1">
      <alignment horizontal="center"/>
    </xf>
    <xf numFmtId="0" fontId="53" fillId="0" borderId="58" xfId="0" applyFont="1" applyFill="1" applyBorder="1" applyAlignment="1">
      <alignment/>
    </xf>
    <xf numFmtId="0" fontId="53" fillId="0" borderId="59" xfId="0" applyFont="1" applyFill="1" applyBorder="1" applyAlignment="1">
      <alignment/>
    </xf>
    <xf numFmtId="0" fontId="53" fillId="0" borderId="60" xfId="0" applyFont="1" applyFill="1" applyBorder="1" applyAlignment="1">
      <alignment horizontal="center"/>
    </xf>
    <xf numFmtId="0" fontId="53" fillId="0" borderId="61" xfId="0" applyFont="1" applyFill="1" applyBorder="1" applyAlignment="1">
      <alignment/>
    </xf>
    <xf numFmtId="180" fontId="53" fillId="0" borderId="61" xfId="0" applyNumberFormat="1" applyFont="1" applyFill="1" applyBorder="1" applyAlignment="1">
      <alignment/>
    </xf>
    <xf numFmtId="180" fontId="53" fillId="0" borderId="62" xfId="0" applyNumberFormat="1" applyFont="1" applyFill="1" applyBorder="1" applyAlignment="1">
      <alignment/>
    </xf>
    <xf numFmtId="180" fontId="48" fillId="0" borderId="63" xfId="0" applyNumberFormat="1" applyFont="1" applyFill="1" applyBorder="1" applyAlignment="1">
      <alignment/>
    </xf>
    <xf numFmtId="180" fontId="49" fillId="0" borderId="64" xfId="0" applyNumberFormat="1" applyFont="1" applyFill="1" applyBorder="1" applyAlignment="1">
      <alignment/>
    </xf>
    <xf numFmtId="180" fontId="48" fillId="0" borderId="65" xfId="0" applyNumberFormat="1" applyFont="1" applyFill="1" applyBorder="1" applyAlignment="1">
      <alignment/>
    </xf>
    <xf numFmtId="0" fontId="48" fillId="0" borderId="66" xfId="0" applyFont="1" applyFill="1" applyBorder="1" applyAlignment="1">
      <alignment/>
    </xf>
    <xf numFmtId="0" fontId="48" fillId="0" borderId="67" xfId="0" applyFont="1" applyFill="1" applyBorder="1" applyAlignment="1">
      <alignment/>
    </xf>
    <xf numFmtId="0" fontId="48" fillId="0" borderId="68" xfId="0" applyFont="1" applyFill="1" applyBorder="1" applyAlignment="1">
      <alignment/>
    </xf>
    <xf numFmtId="0" fontId="53" fillId="0" borderId="69" xfId="0" applyFont="1" applyFill="1" applyBorder="1" applyAlignment="1">
      <alignment/>
    </xf>
    <xf numFmtId="0" fontId="53" fillId="0" borderId="70" xfId="0" applyFont="1" applyFill="1" applyBorder="1" applyAlignment="1">
      <alignment/>
    </xf>
    <xf numFmtId="180" fontId="53" fillId="0" borderId="71" xfId="0" applyNumberFormat="1" applyFont="1" applyFill="1" applyBorder="1" applyAlignment="1">
      <alignment/>
    </xf>
    <xf numFmtId="180" fontId="49" fillId="0" borderId="72" xfId="0" applyNumberFormat="1" applyFont="1" applyFill="1" applyBorder="1" applyAlignment="1">
      <alignment/>
    </xf>
    <xf numFmtId="180" fontId="49" fillId="0" borderId="73" xfId="0" applyNumberFormat="1" applyFont="1" applyFill="1" applyBorder="1" applyAlignment="1">
      <alignment/>
    </xf>
    <xf numFmtId="0" fontId="49" fillId="0" borderId="74" xfId="0" applyFont="1" applyFill="1" applyBorder="1" applyAlignment="1">
      <alignment horizontal="center"/>
    </xf>
    <xf numFmtId="0" fontId="53" fillId="0" borderId="75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180" fontId="48" fillId="0" borderId="76" xfId="0" applyNumberFormat="1" applyFont="1" applyFill="1" applyBorder="1" applyAlignment="1">
      <alignment/>
    </xf>
    <xf numFmtId="180" fontId="48" fillId="0" borderId="77" xfId="0" applyNumberFormat="1" applyFont="1" applyFill="1" applyBorder="1" applyAlignment="1">
      <alignment/>
    </xf>
    <xf numFmtId="0" fontId="53" fillId="0" borderId="71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51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80" fontId="52" fillId="0" borderId="78" xfId="0" applyNumberFormat="1" applyFont="1" applyFill="1" applyBorder="1" applyAlignment="1">
      <alignment/>
    </xf>
    <xf numFmtId="180" fontId="52" fillId="0" borderId="79" xfId="0" applyNumberFormat="1" applyFont="1" applyFill="1" applyBorder="1" applyAlignment="1">
      <alignment/>
    </xf>
    <xf numFmtId="180" fontId="52" fillId="0" borderId="80" xfId="0" applyNumberFormat="1" applyFont="1" applyFill="1" applyBorder="1" applyAlignment="1">
      <alignment/>
    </xf>
    <xf numFmtId="180" fontId="48" fillId="0" borderId="79" xfId="0" applyNumberFormat="1" applyFont="1" applyFill="1" applyBorder="1" applyAlignment="1">
      <alignment/>
    </xf>
    <xf numFmtId="0" fontId="48" fillId="0" borderId="81" xfId="0" applyFont="1" applyFill="1" applyBorder="1" applyAlignment="1">
      <alignment/>
    </xf>
    <xf numFmtId="180" fontId="53" fillId="0" borderId="82" xfId="0" applyNumberFormat="1" applyFont="1" applyFill="1" applyBorder="1" applyAlignment="1">
      <alignment/>
    </xf>
    <xf numFmtId="0" fontId="48" fillId="0" borderId="83" xfId="0" applyFont="1" applyFill="1" applyBorder="1" applyAlignment="1">
      <alignment/>
    </xf>
    <xf numFmtId="0" fontId="48" fillId="0" borderId="51" xfId="0" applyFont="1" applyFill="1" applyBorder="1" applyAlignment="1">
      <alignment/>
    </xf>
    <xf numFmtId="180" fontId="53" fillId="0" borderId="79" xfId="0" applyNumberFormat="1" applyFont="1" applyFill="1" applyBorder="1" applyAlignment="1">
      <alignment/>
    </xf>
    <xf numFmtId="180" fontId="53" fillId="0" borderId="80" xfId="0" applyNumberFormat="1" applyFont="1" applyFill="1" applyBorder="1" applyAlignment="1">
      <alignment/>
    </xf>
    <xf numFmtId="180" fontId="48" fillId="0" borderId="80" xfId="0" applyNumberFormat="1" applyFont="1" applyFill="1" applyBorder="1" applyAlignment="1">
      <alignment/>
    </xf>
    <xf numFmtId="0" fontId="48" fillId="0" borderId="56" xfId="0" applyFont="1" applyFill="1" applyBorder="1" applyAlignment="1">
      <alignment/>
    </xf>
    <xf numFmtId="0" fontId="53" fillId="0" borderId="56" xfId="0" applyFont="1" applyFill="1" applyBorder="1" applyAlignment="1">
      <alignment/>
    </xf>
    <xf numFmtId="0" fontId="48" fillId="0" borderId="84" xfId="0" applyFont="1" applyFill="1" applyBorder="1" applyAlignment="1">
      <alignment/>
    </xf>
    <xf numFmtId="180" fontId="48" fillId="0" borderId="85" xfId="0" applyNumberFormat="1" applyFont="1" applyFill="1" applyBorder="1" applyAlignment="1">
      <alignment/>
    </xf>
    <xf numFmtId="180" fontId="54" fillId="0" borderId="86" xfId="0" applyNumberFormat="1" applyFont="1" applyFill="1" applyBorder="1" applyAlignment="1">
      <alignment/>
    </xf>
    <xf numFmtId="0" fontId="48" fillId="0" borderId="87" xfId="0" applyFont="1" applyFill="1" applyBorder="1" applyAlignment="1">
      <alignment/>
    </xf>
    <xf numFmtId="0" fontId="48" fillId="0" borderId="88" xfId="0" applyFont="1" applyFill="1" applyBorder="1" applyAlignment="1">
      <alignment/>
    </xf>
    <xf numFmtId="0" fontId="48" fillId="0" borderId="89" xfId="0" applyFont="1" applyFill="1" applyBorder="1" applyAlignment="1">
      <alignment/>
    </xf>
    <xf numFmtId="0" fontId="48" fillId="0" borderId="90" xfId="0" applyFont="1" applyFill="1" applyBorder="1" applyAlignment="1">
      <alignment/>
    </xf>
    <xf numFmtId="0" fontId="48" fillId="0" borderId="91" xfId="0" applyFont="1" applyFill="1" applyBorder="1" applyAlignment="1">
      <alignment/>
    </xf>
    <xf numFmtId="0" fontId="48" fillId="0" borderId="92" xfId="0" applyFont="1" applyFill="1" applyBorder="1" applyAlignment="1">
      <alignment/>
    </xf>
    <xf numFmtId="0" fontId="48" fillId="0" borderId="9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94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33" borderId="12" xfId="0" applyFont="1" applyFill="1" applyBorder="1" applyAlignment="1">
      <alignment/>
    </xf>
    <xf numFmtId="181" fontId="48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0" fontId="53" fillId="0" borderId="95" xfId="0" applyFont="1" applyBorder="1" applyAlignment="1">
      <alignment/>
    </xf>
    <xf numFmtId="180" fontId="53" fillId="0" borderId="95" xfId="0" applyNumberFormat="1" applyFont="1" applyBorder="1" applyAlignment="1">
      <alignment/>
    </xf>
    <xf numFmtId="181" fontId="53" fillId="0" borderId="95" xfId="0" applyNumberFormat="1" applyFont="1" applyBorder="1" applyAlignment="1">
      <alignment/>
    </xf>
    <xf numFmtId="0" fontId="55" fillId="0" borderId="0" xfId="0" applyFont="1" applyAlignment="1">
      <alignment/>
    </xf>
    <xf numFmtId="0" fontId="49" fillId="0" borderId="95" xfId="0" applyFont="1" applyBorder="1" applyAlignment="1">
      <alignment/>
    </xf>
    <xf numFmtId="180" fontId="49" fillId="0" borderId="95" xfId="0" applyNumberFormat="1" applyFont="1" applyBorder="1" applyAlignment="1">
      <alignment/>
    </xf>
    <xf numFmtId="0" fontId="53" fillId="0" borderId="0" xfId="0" applyFont="1" applyAlignment="1">
      <alignment/>
    </xf>
    <xf numFmtId="180" fontId="53" fillId="0" borderId="0" xfId="0" applyNumberFormat="1" applyFont="1" applyAlignment="1">
      <alignment/>
    </xf>
    <xf numFmtId="181" fontId="53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181" fontId="49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0" fontId="55" fillId="33" borderId="0" xfId="0" applyFont="1" applyFill="1" applyAlignment="1">
      <alignment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182" fontId="48" fillId="0" borderId="0" xfId="0" applyNumberFormat="1" applyFont="1" applyAlignment="1">
      <alignment/>
    </xf>
    <xf numFmtId="0" fontId="49" fillId="33" borderId="95" xfId="0" applyFont="1" applyFill="1" applyBorder="1" applyAlignment="1">
      <alignment/>
    </xf>
    <xf numFmtId="49" fontId="53" fillId="0" borderId="95" xfId="0" applyNumberFormat="1" applyFont="1" applyBorder="1" applyAlignment="1">
      <alignment/>
    </xf>
    <xf numFmtId="182" fontId="53" fillId="0" borderId="95" xfId="0" applyNumberFormat="1" applyFont="1" applyBorder="1" applyAlignment="1">
      <alignment/>
    </xf>
    <xf numFmtId="182" fontId="53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82" fontId="53" fillId="0" borderId="0" xfId="0" applyNumberFormat="1" applyFont="1" applyAlignment="1">
      <alignment wrapText="1"/>
    </xf>
    <xf numFmtId="180" fontId="53" fillId="0" borderId="0" xfId="0" applyNumberFormat="1" applyFont="1" applyAlignment="1">
      <alignment wrapText="1"/>
    </xf>
    <xf numFmtId="0" fontId="53" fillId="0" borderId="0" xfId="0" applyFont="1" applyAlignment="1">
      <alignment horizontal="center" wrapText="1"/>
    </xf>
    <xf numFmtId="49" fontId="53" fillId="0" borderId="0" xfId="0" applyNumberFormat="1" applyFont="1" applyAlignment="1">
      <alignment horizontal="left" wrapText="1"/>
    </xf>
    <xf numFmtId="182" fontId="49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95" xfId="0" applyFont="1" applyBorder="1" applyAlignment="1">
      <alignment/>
    </xf>
    <xf numFmtId="180" fontId="59" fillId="0" borderId="95" xfId="0" applyNumberFormat="1" applyFont="1" applyBorder="1" applyAlignment="1">
      <alignment/>
    </xf>
    <xf numFmtId="182" fontId="59" fillId="0" borderId="95" xfId="0" applyNumberFormat="1" applyFont="1" applyBorder="1" applyAlignment="1">
      <alignment/>
    </xf>
    <xf numFmtId="0" fontId="60" fillId="0" borderId="95" xfId="0" applyFont="1" applyBorder="1" applyAlignment="1">
      <alignment/>
    </xf>
    <xf numFmtId="180" fontId="0" fillId="0" borderId="0" xfId="0" applyNumberFormat="1" applyAlignment="1">
      <alignment/>
    </xf>
    <xf numFmtId="180" fontId="49" fillId="0" borderId="10" xfId="0" applyNumberFormat="1" applyFont="1" applyFill="1" applyBorder="1" applyAlignment="1">
      <alignment/>
    </xf>
    <xf numFmtId="180" fontId="51" fillId="0" borderId="10" xfId="0" applyNumberFormat="1" applyFont="1" applyFill="1" applyBorder="1" applyAlignment="1">
      <alignment/>
    </xf>
    <xf numFmtId="0" fontId="49" fillId="0" borderId="13" xfId="0" applyFont="1" applyFill="1" applyBorder="1" applyAlignment="1">
      <alignment/>
    </xf>
    <xf numFmtId="180" fontId="49" fillId="0" borderId="13" xfId="0" applyNumberFormat="1" applyFont="1" applyFill="1" applyBorder="1" applyAlignment="1">
      <alignment/>
    </xf>
    <xf numFmtId="0" fontId="49" fillId="0" borderId="96" xfId="0" applyFont="1" applyFill="1" applyBorder="1" applyAlignment="1">
      <alignment/>
    </xf>
    <xf numFmtId="180" fontId="49" fillId="0" borderId="96" xfId="0" applyNumberFormat="1" applyFont="1" applyFill="1" applyBorder="1" applyAlignment="1">
      <alignment/>
    </xf>
    <xf numFmtId="0" fontId="53" fillId="0" borderId="97" xfId="0" applyFont="1" applyFill="1" applyBorder="1" applyAlignment="1">
      <alignment horizontal="center"/>
    </xf>
    <xf numFmtId="0" fontId="48" fillId="0" borderId="72" xfId="0" applyFont="1" applyFill="1" applyBorder="1" applyAlignment="1">
      <alignment/>
    </xf>
    <xf numFmtId="0" fontId="48" fillId="0" borderId="98" xfId="0" applyFont="1" applyFill="1" applyBorder="1" applyAlignment="1">
      <alignment/>
    </xf>
    <xf numFmtId="180" fontId="48" fillId="0" borderId="99" xfId="0" applyNumberFormat="1" applyFont="1" applyFill="1" applyBorder="1" applyAlignment="1">
      <alignment/>
    </xf>
    <xf numFmtId="180" fontId="54" fillId="0" borderId="10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9" fontId="48" fillId="0" borderId="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52" fillId="0" borderId="101" xfId="0" applyFont="1" applyFill="1" applyBorder="1" applyAlignment="1">
      <alignment/>
    </xf>
    <xf numFmtId="0" fontId="52" fillId="0" borderId="102" xfId="0" applyFont="1" applyFill="1" applyBorder="1" applyAlignment="1">
      <alignment/>
    </xf>
    <xf numFmtId="0" fontId="52" fillId="0" borderId="103" xfId="0" applyFont="1" applyFill="1" applyBorder="1" applyAlignment="1">
      <alignment/>
    </xf>
    <xf numFmtId="0" fontId="53" fillId="0" borderId="101" xfId="0" applyFont="1" applyFill="1" applyBorder="1" applyAlignment="1">
      <alignment wrapText="1"/>
    </xf>
    <xf numFmtId="0" fontId="48" fillId="0" borderId="102" xfId="0" applyFont="1" applyFill="1" applyBorder="1" applyAlignment="1">
      <alignment wrapText="1"/>
    </xf>
    <xf numFmtId="0" fontId="48" fillId="0" borderId="103" xfId="0" applyFont="1" applyFill="1" applyBorder="1" applyAlignment="1">
      <alignment wrapText="1"/>
    </xf>
    <xf numFmtId="0" fontId="53" fillId="0" borderId="104" xfId="0" applyFont="1" applyFill="1" applyBorder="1" applyAlignment="1">
      <alignment wrapText="1"/>
    </xf>
    <xf numFmtId="0" fontId="48" fillId="0" borderId="105" xfId="0" applyFont="1" applyFill="1" applyBorder="1" applyAlignment="1">
      <alignment wrapText="1"/>
    </xf>
    <xf numFmtId="0" fontId="48" fillId="0" borderId="106" xfId="0" applyFont="1" applyFill="1" applyBorder="1" applyAlignment="1">
      <alignment wrapText="1"/>
    </xf>
    <xf numFmtId="0" fontId="61" fillId="0" borderId="101" xfId="0" applyFont="1" applyFill="1" applyBorder="1" applyAlignment="1">
      <alignment/>
    </xf>
    <xf numFmtId="0" fontId="61" fillId="0" borderId="102" xfId="0" applyFont="1" applyFill="1" applyBorder="1" applyAlignment="1">
      <alignment/>
    </xf>
    <xf numFmtId="0" fontId="61" fillId="0" borderId="103" xfId="0" applyFont="1" applyFill="1" applyBorder="1" applyAlignment="1">
      <alignment/>
    </xf>
    <xf numFmtId="0" fontId="49" fillId="0" borderId="11" xfId="0" applyFont="1" applyBorder="1" applyAlignment="1">
      <alignment wrapText="1"/>
    </xf>
    <xf numFmtId="0" fontId="48" fillId="0" borderId="87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8" fillId="0" borderId="87" xfId="0" applyFont="1" applyFill="1" applyBorder="1" applyAlignment="1">
      <alignment wrapText="1"/>
    </xf>
    <xf numFmtId="0" fontId="48" fillId="0" borderId="19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PageLayoutView="0" workbookViewId="0" topLeftCell="A1">
      <selection activeCell="D12" sqref="D12"/>
    </sheetView>
  </sheetViews>
  <sheetFormatPr defaultColWidth="0" defaultRowHeight="15"/>
  <cols>
    <col min="1" max="1" width="35.7109375" style="0" customWidth="1"/>
    <col min="2" max="3" width="15.7109375" style="0" customWidth="1"/>
    <col min="4" max="5" width="8.7109375" style="0" customWidth="1"/>
    <col min="6" max="6" width="11.00390625" style="0" customWidth="1"/>
    <col min="7" max="7" width="15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5">
      <c r="A1" s="3"/>
      <c r="B1" s="3"/>
      <c r="C1" s="3"/>
      <c r="D1" s="3"/>
      <c r="E1" s="3"/>
      <c r="F1" s="9"/>
      <c r="G1" s="9"/>
    </row>
    <row r="2" spans="1:7" ht="15">
      <c r="A2" s="4" t="s">
        <v>0</v>
      </c>
      <c r="B2" s="3"/>
      <c r="C2" s="3"/>
      <c r="D2" s="3"/>
      <c r="E2" s="8"/>
      <c r="F2" s="185"/>
      <c r="G2" s="185"/>
    </row>
    <row r="3" spans="1:7" ht="15">
      <c r="A3" s="3"/>
      <c r="B3" s="3"/>
      <c r="C3" s="3"/>
      <c r="D3" s="3"/>
      <c r="E3" s="8"/>
      <c r="F3" s="186"/>
      <c r="G3" s="186"/>
    </row>
    <row r="4" spans="1:7" ht="15">
      <c r="A4" s="188" t="s">
        <v>1</v>
      </c>
      <c r="B4" s="188"/>
      <c r="C4" s="188"/>
      <c r="D4" s="188"/>
      <c r="E4" s="189"/>
      <c r="F4" s="187"/>
      <c r="G4" s="187"/>
    </row>
    <row r="5" spans="1:7" ht="15">
      <c r="A5" s="3"/>
      <c r="B5" s="3"/>
      <c r="C5" s="3"/>
      <c r="D5" s="3"/>
      <c r="E5" s="3"/>
      <c r="F5" s="11"/>
      <c r="G5" s="11"/>
    </row>
    <row r="6" spans="1:7" ht="1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17" ht="15">
      <c r="A7" s="59" t="s">
        <v>9</v>
      </c>
      <c r="B7" s="66">
        <v>0</v>
      </c>
      <c r="C7" s="66">
        <v>0</v>
      </c>
      <c r="D7" s="66">
        <v>0</v>
      </c>
      <c r="E7" s="66">
        <v>0</v>
      </c>
      <c r="F7" s="66">
        <v>0</v>
      </c>
      <c r="G7" s="66">
        <f>B7+C7+D7+E7+F7</f>
        <v>0</v>
      </c>
      <c r="K7">
        <v>0</v>
      </c>
      <c r="Q7">
        <v>30.126</v>
      </c>
    </row>
    <row r="8" spans="1:26" ht="15">
      <c r="A8" s="178" t="s">
        <v>218</v>
      </c>
      <c r="B8" s="179">
        <f>SUM(B7:B7)</f>
        <v>0</v>
      </c>
      <c r="C8" s="179">
        <f>SUM(C7:C7)</f>
        <v>0</v>
      </c>
      <c r="D8" s="179">
        <f>SUM(D7:D7)</f>
        <v>0</v>
      </c>
      <c r="E8" s="179">
        <f>SUM(E7:E7)</f>
        <v>0</v>
      </c>
      <c r="F8" s="179">
        <f>SUM(F7:F7)</f>
        <v>0</v>
      </c>
      <c r="G8" s="179">
        <f>SUM(G7:G7)-SUM(Z7:Z7)</f>
        <v>0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15">
      <c r="A9" s="176" t="s">
        <v>219</v>
      </c>
      <c r="B9" s="177">
        <v>0</v>
      </c>
      <c r="C9" s="177"/>
      <c r="D9" s="177"/>
      <c r="E9" s="177"/>
      <c r="F9" s="177"/>
      <c r="G9" s="177">
        <f>ROUND(((ROUND(B9,2)*20)/100),2)*1</f>
        <v>0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5">
      <c r="A10" s="5" t="s">
        <v>220</v>
      </c>
      <c r="B10" s="174">
        <f>(G8-B9)</f>
        <v>0</v>
      </c>
      <c r="C10" s="174"/>
      <c r="D10" s="174"/>
      <c r="E10" s="174"/>
      <c r="F10" s="174"/>
      <c r="G10" s="174">
        <f>ROUND(((ROUND(B10,2)*0)/100),2)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5">
      <c r="A11" s="5" t="s">
        <v>221</v>
      </c>
      <c r="B11" s="174"/>
      <c r="C11" s="174"/>
      <c r="D11" s="174"/>
      <c r="E11" s="174"/>
      <c r="F11" s="174"/>
      <c r="G11" s="174">
        <f>SUM(G8:G10)</f>
        <v>0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7" ht="15">
      <c r="A12" s="7"/>
      <c r="B12" s="175"/>
      <c r="C12" s="175"/>
      <c r="D12" s="175"/>
      <c r="E12" s="175"/>
      <c r="F12" s="175"/>
      <c r="G12" s="175"/>
    </row>
    <row r="13" spans="1:7" ht="15">
      <c r="A13" s="7"/>
      <c r="B13" s="175"/>
      <c r="C13" s="175"/>
      <c r="D13" s="175"/>
      <c r="E13" s="175"/>
      <c r="F13" s="175"/>
      <c r="G13" s="175"/>
    </row>
    <row r="14" spans="1:7" ht="15">
      <c r="A14" s="7"/>
      <c r="B14" s="175"/>
      <c r="C14" s="175"/>
      <c r="D14" s="175"/>
      <c r="E14" s="175"/>
      <c r="F14" s="175"/>
      <c r="G14" s="175"/>
    </row>
    <row r="15" spans="1:7" ht="15">
      <c r="A15" s="7"/>
      <c r="B15" s="175"/>
      <c r="C15" s="175"/>
      <c r="D15" s="175"/>
      <c r="E15" s="175"/>
      <c r="F15" s="175"/>
      <c r="G15" s="175"/>
    </row>
    <row r="16" spans="1:7" ht="15">
      <c r="A16" s="7"/>
      <c r="B16" s="175"/>
      <c r="C16" s="175"/>
      <c r="D16" s="175"/>
      <c r="E16" s="175"/>
      <c r="F16" s="175"/>
      <c r="G16" s="175"/>
    </row>
    <row r="17" spans="1:7" ht="15">
      <c r="A17" s="7"/>
      <c r="B17" s="175"/>
      <c r="C17" s="175"/>
      <c r="D17" s="175"/>
      <c r="E17" s="175"/>
      <c r="F17" s="175"/>
      <c r="G17" s="175"/>
    </row>
    <row r="18" spans="1:7" ht="15">
      <c r="A18" s="7"/>
      <c r="B18" s="175"/>
      <c r="C18" s="175"/>
      <c r="D18" s="175"/>
      <c r="E18" s="175"/>
      <c r="F18" s="175"/>
      <c r="G18" s="175"/>
    </row>
    <row r="19" spans="1:7" ht="15">
      <c r="A19" s="7"/>
      <c r="B19" s="175"/>
      <c r="C19" s="175"/>
      <c r="D19" s="175"/>
      <c r="E19" s="175"/>
      <c r="F19" s="175"/>
      <c r="G19" s="175"/>
    </row>
    <row r="20" spans="1:7" ht="15">
      <c r="A20" s="7"/>
      <c r="B20" s="175"/>
      <c r="C20" s="175"/>
      <c r="D20" s="175"/>
      <c r="E20" s="175"/>
      <c r="F20" s="175"/>
      <c r="G20" s="175"/>
    </row>
    <row r="21" spans="1:7" ht="15">
      <c r="A21" s="7"/>
      <c r="B21" s="175"/>
      <c r="C21" s="175"/>
      <c r="D21" s="175"/>
      <c r="E21" s="175"/>
      <c r="F21" s="175"/>
      <c r="G21" s="175"/>
    </row>
    <row r="22" spans="1:7" ht="15">
      <c r="A22" s="7"/>
      <c r="B22" s="175"/>
      <c r="C22" s="175"/>
      <c r="D22" s="175"/>
      <c r="E22" s="175"/>
      <c r="F22" s="175"/>
      <c r="G22" s="175"/>
    </row>
    <row r="23" spans="1:7" ht="15">
      <c r="A23" s="7"/>
      <c r="B23" s="175"/>
      <c r="C23" s="175"/>
      <c r="D23" s="175"/>
      <c r="E23" s="175"/>
      <c r="F23" s="175"/>
      <c r="G23" s="175"/>
    </row>
    <row r="24" spans="1:7" ht="15">
      <c r="A24" s="7"/>
      <c r="B24" s="175"/>
      <c r="C24" s="175"/>
      <c r="D24" s="175"/>
      <c r="E24" s="175"/>
      <c r="F24" s="175"/>
      <c r="G24" s="175"/>
    </row>
    <row r="25" spans="1:7" ht="15">
      <c r="A25" s="7"/>
      <c r="B25" s="175"/>
      <c r="C25" s="175"/>
      <c r="D25" s="175"/>
      <c r="E25" s="175"/>
      <c r="F25" s="175"/>
      <c r="G25" s="175"/>
    </row>
    <row r="26" spans="1:7" ht="15">
      <c r="A26" s="7"/>
      <c r="B26" s="175"/>
      <c r="C26" s="175"/>
      <c r="D26" s="175"/>
      <c r="E26" s="175"/>
      <c r="F26" s="175"/>
      <c r="G26" s="175"/>
    </row>
    <row r="27" spans="1:7" ht="15">
      <c r="A27" s="7"/>
      <c r="B27" s="175"/>
      <c r="C27" s="175"/>
      <c r="D27" s="175"/>
      <c r="E27" s="175"/>
      <c r="F27" s="175"/>
      <c r="G27" s="175"/>
    </row>
    <row r="28" spans="1:7" ht="15">
      <c r="A28" s="7"/>
      <c r="B28" s="175"/>
      <c r="C28" s="175"/>
      <c r="D28" s="175"/>
      <c r="E28" s="175"/>
      <c r="F28" s="175"/>
      <c r="G28" s="175"/>
    </row>
    <row r="29" spans="1:7" ht="15">
      <c r="A29" s="7"/>
      <c r="B29" s="175"/>
      <c r="C29" s="175"/>
      <c r="D29" s="175"/>
      <c r="E29" s="175"/>
      <c r="F29" s="175"/>
      <c r="G29" s="175"/>
    </row>
    <row r="30" spans="1:7" ht="15">
      <c r="A30" s="7"/>
      <c r="B30" s="175"/>
      <c r="C30" s="175"/>
      <c r="D30" s="175"/>
      <c r="E30" s="175"/>
      <c r="F30" s="175"/>
      <c r="G30" s="175"/>
    </row>
    <row r="31" spans="1:7" ht="15">
      <c r="A31" s="7"/>
      <c r="B31" s="175"/>
      <c r="C31" s="175"/>
      <c r="D31" s="175"/>
      <c r="E31" s="175"/>
      <c r="F31" s="175"/>
      <c r="G31" s="175"/>
    </row>
    <row r="32" spans="1:7" ht="15">
      <c r="A32" s="7"/>
      <c r="B32" s="175"/>
      <c r="C32" s="175"/>
      <c r="D32" s="175"/>
      <c r="E32" s="175"/>
      <c r="F32" s="175"/>
      <c r="G32" s="175"/>
    </row>
    <row r="33" spans="1:7" ht="15">
      <c r="A33" s="7"/>
      <c r="B33" s="175"/>
      <c r="C33" s="175"/>
      <c r="D33" s="175"/>
      <c r="E33" s="175"/>
      <c r="F33" s="175"/>
      <c r="G33" s="175"/>
    </row>
    <row r="34" spans="1:7" ht="15">
      <c r="A34" s="1"/>
      <c r="B34" s="140"/>
      <c r="C34" s="140"/>
      <c r="D34" s="140"/>
      <c r="E34" s="140"/>
      <c r="F34" s="140"/>
      <c r="G34" s="140"/>
    </row>
    <row r="35" spans="1:7" ht="15">
      <c r="A35" s="1"/>
      <c r="B35" s="140"/>
      <c r="C35" s="140"/>
      <c r="D35" s="140"/>
      <c r="E35" s="140"/>
      <c r="F35" s="140"/>
      <c r="G35" s="140"/>
    </row>
    <row r="36" spans="1:7" ht="15">
      <c r="A36" s="1"/>
      <c r="B36" s="140"/>
      <c r="C36" s="140"/>
      <c r="D36" s="140"/>
      <c r="E36" s="140"/>
      <c r="F36" s="140"/>
      <c r="G36" s="140"/>
    </row>
    <row r="37" spans="1:7" ht="15">
      <c r="A37" s="1"/>
      <c r="B37" s="140"/>
      <c r="C37" s="140"/>
      <c r="D37" s="140"/>
      <c r="E37" s="140"/>
      <c r="F37" s="140"/>
      <c r="G37" s="140"/>
    </row>
    <row r="38" spans="1:7" ht="15">
      <c r="A38" s="1"/>
      <c r="B38" s="140"/>
      <c r="C38" s="140"/>
      <c r="D38" s="140"/>
      <c r="E38" s="140"/>
      <c r="F38" s="140"/>
      <c r="G38" s="140"/>
    </row>
    <row r="39" spans="1:7" ht="15">
      <c r="A39" s="1"/>
      <c r="B39" s="140"/>
      <c r="C39" s="140"/>
      <c r="D39" s="140"/>
      <c r="E39" s="140"/>
      <c r="F39" s="140"/>
      <c r="G39" s="140"/>
    </row>
    <row r="40" spans="1:7" ht="15">
      <c r="A40" s="1"/>
      <c r="B40" s="140"/>
      <c r="C40" s="140"/>
      <c r="D40" s="140"/>
      <c r="E40" s="140"/>
      <c r="F40" s="140"/>
      <c r="G40" s="140"/>
    </row>
    <row r="41" spans="1:7" ht="15">
      <c r="A41" s="1"/>
      <c r="B41" s="140"/>
      <c r="C41" s="140"/>
      <c r="D41" s="140"/>
      <c r="E41" s="140"/>
      <c r="F41" s="140"/>
      <c r="G41" s="140"/>
    </row>
    <row r="42" spans="1:7" ht="15">
      <c r="A42" s="1"/>
      <c r="B42" s="140"/>
      <c r="C42" s="140"/>
      <c r="D42" s="140"/>
      <c r="E42" s="140"/>
      <c r="F42" s="140"/>
      <c r="G42" s="140"/>
    </row>
    <row r="43" spans="1:7" ht="15">
      <c r="A43" s="1"/>
      <c r="B43" s="140"/>
      <c r="C43" s="140"/>
      <c r="D43" s="140"/>
      <c r="E43" s="140"/>
      <c r="F43" s="140"/>
      <c r="G43" s="140"/>
    </row>
    <row r="44" spans="1:7" ht="15">
      <c r="A44" s="1"/>
      <c r="B44" s="140"/>
      <c r="C44" s="140"/>
      <c r="D44" s="140"/>
      <c r="E44" s="140"/>
      <c r="F44" s="140"/>
      <c r="G44" s="140"/>
    </row>
    <row r="45" spans="1:7" ht="15">
      <c r="A45" s="1"/>
      <c r="B45" s="140"/>
      <c r="C45" s="140"/>
      <c r="D45" s="140"/>
      <c r="E45" s="140"/>
      <c r="F45" s="140"/>
      <c r="G45" s="140"/>
    </row>
    <row r="46" spans="1:7" ht="15">
      <c r="A46" s="1"/>
      <c r="B46" s="140"/>
      <c r="C46" s="140"/>
      <c r="D46" s="140"/>
      <c r="E46" s="140"/>
      <c r="F46" s="140"/>
      <c r="G46" s="140"/>
    </row>
    <row r="47" spans="1:7" ht="15">
      <c r="A47" s="1"/>
      <c r="B47" s="140"/>
      <c r="C47" s="140"/>
      <c r="D47" s="140"/>
      <c r="E47" s="140"/>
      <c r="F47" s="140"/>
      <c r="G47" s="140"/>
    </row>
    <row r="48" spans="1:7" ht="15">
      <c r="A48" s="1"/>
      <c r="B48" s="140"/>
      <c r="C48" s="140"/>
      <c r="D48" s="140"/>
      <c r="E48" s="140"/>
      <c r="F48" s="140"/>
      <c r="G48" s="140"/>
    </row>
    <row r="49" spans="1:7" ht="15">
      <c r="A49" s="1"/>
      <c r="B49" s="140"/>
      <c r="C49" s="140"/>
      <c r="D49" s="140"/>
      <c r="E49" s="140"/>
      <c r="F49" s="140"/>
      <c r="G49" s="140"/>
    </row>
    <row r="50" spans="1:7" ht="15">
      <c r="A50" s="1"/>
      <c r="B50" s="140"/>
      <c r="C50" s="140"/>
      <c r="D50" s="140"/>
      <c r="E50" s="140"/>
      <c r="F50" s="140"/>
      <c r="G50" s="140"/>
    </row>
    <row r="51" spans="2:7" ht="15">
      <c r="B51" s="173"/>
      <c r="C51" s="173"/>
      <c r="D51" s="173"/>
      <c r="E51" s="173"/>
      <c r="F51" s="173"/>
      <c r="G51" s="173"/>
    </row>
    <row r="52" spans="2:7" ht="15">
      <c r="B52" s="173"/>
      <c r="C52" s="173"/>
      <c r="D52" s="173"/>
      <c r="E52" s="173"/>
      <c r="F52" s="173"/>
      <c r="G52" s="173"/>
    </row>
    <row r="53" spans="2:7" ht="15">
      <c r="B53" s="173"/>
      <c r="C53" s="173"/>
      <c r="D53" s="173"/>
      <c r="E53" s="173"/>
      <c r="F53" s="173"/>
      <c r="G53" s="173"/>
    </row>
    <row r="54" spans="2:7" ht="15">
      <c r="B54" s="173"/>
      <c r="C54" s="173"/>
      <c r="D54" s="173"/>
      <c r="E54" s="173"/>
      <c r="F54" s="173"/>
      <c r="G54" s="173"/>
    </row>
    <row r="55" spans="2:7" ht="15">
      <c r="B55" s="173"/>
      <c r="C55" s="173"/>
      <c r="D55" s="173"/>
      <c r="E55" s="173"/>
      <c r="F55" s="173"/>
      <c r="G55" s="173"/>
    </row>
    <row r="56" spans="2:7" ht="15">
      <c r="B56" s="173"/>
      <c r="C56" s="173"/>
      <c r="D56" s="173"/>
      <c r="E56" s="173"/>
      <c r="F56" s="173"/>
      <c r="G56" s="173"/>
    </row>
    <row r="57" spans="2:7" ht="15">
      <c r="B57" s="173"/>
      <c r="C57" s="173"/>
      <c r="D57" s="173"/>
      <c r="E57" s="173"/>
      <c r="F57" s="173"/>
      <c r="G57" s="173"/>
    </row>
    <row r="58" spans="2:7" ht="15">
      <c r="B58" s="173"/>
      <c r="C58" s="173"/>
      <c r="D58" s="173"/>
      <c r="E58" s="173"/>
      <c r="F58" s="173"/>
      <c r="G58" s="173"/>
    </row>
    <row r="59" spans="2:7" ht="15">
      <c r="B59" s="173"/>
      <c r="C59" s="173"/>
      <c r="D59" s="173"/>
      <c r="E59" s="173"/>
      <c r="F59" s="173"/>
      <c r="G59" s="173"/>
    </row>
    <row r="60" spans="2:7" ht="15">
      <c r="B60" s="173"/>
      <c r="C60" s="173"/>
      <c r="D60" s="173"/>
      <c r="E60" s="173"/>
      <c r="F60" s="173"/>
      <c r="G60" s="173"/>
    </row>
    <row r="61" spans="2:7" ht="15">
      <c r="B61" s="173"/>
      <c r="C61" s="173"/>
      <c r="D61" s="173"/>
      <c r="E61" s="173"/>
      <c r="F61" s="173"/>
      <c r="G61" s="173"/>
    </row>
    <row r="62" spans="2:7" ht="15">
      <c r="B62" s="173"/>
      <c r="C62" s="173"/>
      <c r="D62" s="173"/>
      <c r="E62" s="173"/>
      <c r="F62" s="173"/>
      <c r="G62" s="173"/>
    </row>
    <row r="63" spans="2:7" ht="15">
      <c r="B63" s="173"/>
      <c r="C63" s="173"/>
      <c r="D63" s="173"/>
      <c r="E63" s="173"/>
      <c r="F63" s="173"/>
      <c r="G63" s="173"/>
    </row>
    <row r="64" spans="2:7" ht="15">
      <c r="B64" s="173"/>
      <c r="C64" s="173"/>
      <c r="D64" s="173"/>
      <c r="E64" s="173"/>
      <c r="F64" s="173"/>
      <c r="G64" s="173"/>
    </row>
    <row r="65" spans="2:7" ht="15">
      <c r="B65" s="173"/>
      <c r="C65" s="173"/>
      <c r="D65" s="173"/>
      <c r="E65" s="173"/>
      <c r="F65" s="173"/>
      <c r="G65" s="173"/>
    </row>
    <row r="66" spans="2:7" ht="15">
      <c r="B66" s="173"/>
      <c r="C66" s="173"/>
      <c r="D66" s="173"/>
      <c r="E66" s="173"/>
      <c r="F66" s="173"/>
      <c r="G66" s="173"/>
    </row>
    <row r="67" spans="2:7" ht="15">
      <c r="B67" s="173"/>
      <c r="C67" s="173"/>
      <c r="D67" s="173"/>
      <c r="E67" s="173"/>
      <c r="F67" s="173"/>
      <c r="G67" s="173"/>
    </row>
    <row r="68" spans="2:7" ht="15">
      <c r="B68" s="173"/>
      <c r="C68" s="173"/>
      <c r="D68" s="173"/>
      <c r="E68" s="173"/>
      <c r="F68" s="173"/>
      <c r="G68" s="173"/>
    </row>
    <row r="69" spans="2:7" ht="15">
      <c r="B69" s="173"/>
      <c r="C69" s="173"/>
      <c r="D69" s="173"/>
      <c r="E69" s="173"/>
      <c r="F69" s="173"/>
      <c r="G69" s="173"/>
    </row>
    <row r="70" spans="2:7" ht="15">
      <c r="B70" s="173"/>
      <c r="C70" s="173"/>
      <c r="D70" s="173"/>
      <c r="E70" s="173"/>
      <c r="F70" s="173"/>
      <c r="G70" s="173"/>
    </row>
    <row r="71" spans="2:7" ht="15">
      <c r="B71" s="173"/>
      <c r="C71" s="173"/>
      <c r="D71" s="173"/>
      <c r="E71" s="173"/>
      <c r="F71" s="173"/>
      <c r="G71" s="173"/>
    </row>
    <row r="72" spans="2:7" ht="15">
      <c r="B72" s="173"/>
      <c r="C72" s="173"/>
      <c r="D72" s="173"/>
      <c r="E72" s="173"/>
      <c r="F72" s="173"/>
      <c r="G72" s="173"/>
    </row>
    <row r="73" spans="2:7" ht="15">
      <c r="B73" s="173"/>
      <c r="C73" s="173"/>
      <c r="D73" s="173"/>
      <c r="E73" s="173"/>
      <c r="F73" s="173"/>
      <c r="G73" s="173"/>
    </row>
    <row r="74" spans="2:7" ht="15">
      <c r="B74" s="173"/>
      <c r="C74" s="173"/>
      <c r="D74" s="173"/>
      <c r="E74" s="173"/>
      <c r="F74" s="173"/>
      <c r="G74" s="173"/>
    </row>
    <row r="75" spans="2:7" ht="15">
      <c r="B75" s="173"/>
      <c r="C75" s="173"/>
      <c r="D75" s="173"/>
      <c r="E75" s="173"/>
      <c r="F75" s="173"/>
      <c r="G75" s="173"/>
    </row>
    <row r="76" spans="2:7" ht="15">
      <c r="B76" s="173"/>
      <c r="C76" s="173"/>
      <c r="D76" s="173"/>
      <c r="E76" s="173"/>
      <c r="F76" s="173"/>
      <c r="G76" s="173"/>
    </row>
    <row r="77" spans="2:7" ht="15">
      <c r="B77" s="173"/>
      <c r="C77" s="173"/>
      <c r="D77" s="173"/>
      <c r="E77" s="173"/>
      <c r="F77" s="173"/>
      <c r="G77" s="173"/>
    </row>
    <row r="78" spans="2:7" ht="15">
      <c r="B78" s="173"/>
      <c r="C78" s="173"/>
      <c r="D78" s="173"/>
      <c r="E78" s="173"/>
      <c r="F78" s="173"/>
      <c r="G78" s="173"/>
    </row>
    <row r="79" spans="2:7" ht="15">
      <c r="B79" s="173"/>
      <c r="C79" s="173"/>
      <c r="D79" s="173"/>
      <c r="E79" s="173"/>
      <c r="F79" s="173"/>
      <c r="G79" s="173"/>
    </row>
    <row r="80" spans="2:7" ht="15">
      <c r="B80" s="173"/>
      <c r="C80" s="173"/>
      <c r="D80" s="173"/>
      <c r="E80" s="173"/>
      <c r="F80" s="173"/>
      <c r="G80" s="173"/>
    </row>
    <row r="81" spans="2:7" ht="15">
      <c r="B81" s="173"/>
      <c r="C81" s="173"/>
      <c r="D81" s="173"/>
      <c r="E81" s="173"/>
      <c r="F81" s="173"/>
      <c r="G81" s="173"/>
    </row>
    <row r="82" spans="2:7" ht="15">
      <c r="B82" s="173"/>
      <c r="C82" s="173"/>
      <c r="D82" s="173"/>
      <c r="E82" s="173"/>
      <c r="F82" s="173"/>
      <c r="G82" s="173"/>
    </row>
    <row r="83" spans="2:7" ht="15">
      <c r="B83" s="173"/>
      <c r="C83" s="173"/>
      <c r="D83" s="173"/>
      <c r="E83" s="173"/>
      <c r="F83" s="173"/>
      <c r="G83" s="173"/>
    </row>
    <row r="84" spans="2:7" ht="15">
      <c r="B84" s="173"/>
      <c r="C84" s="173"/>
      <c r="D84" s="173"/>
      <c r="E84" s="173"/>
      <c r="F84" s="173"/>
      <c r="G84" s="173"/>
    </row>
    <row r="85" spans="2:7" ht="15">
      <c r="B85" s="173"/>
      <c r="C85" s="173"/>
      <c r="D85" s="173"/>
      <c r="E85" s="173"/>
      <c r="F85" s="173"/>
      <c r="G85" s="173"/>
    </row>
    <row r="86" spans="2:7" ht="15">
      <c r="B86" s="173"/>
      <c r="C86" s="173"/>
      <c r="D86" s="173"/>
      <c r="E86" s="173"/>
      <c r="F86" s="173"/>
      <c r="G86" s="173"/>
    </row>
    <row r="87" spans="2:7" ht="15">
      <c r="B87" s="173"/>
      <c r="C87" s="173"/>
      <c r="D87" s="173"/>
      <c r="E87" s="173"/>
      <c r="F87" s="173"/>
      <c r="G87" s="173"/>
    </row>
    <row r="88" spans="2:7" ht="15">
      <c r="B88" s="173"/>
      <c r="C88" s="173"/>
      <c r="D88" s="173"/>
      <c r="E88" s="173"/>
      <c r="F88" s="173"/>
      <c r="G88" s="173"/>
    </row>
    <row r="89" spans="2:7" ht="15">
      <c r="B89" s="173"/>
      <c r="C89" s="173"/>
      <c r="D89" s="173"/>
      <c r="E89" s="173"/>
      <c r="F89" s="173"/>
      <c r="G89" s="173"/>
    </row>
    <row r="90" spans="2:7" ht="15">
      <c r="B90" s="173"/>
      <c r="C90" s="173"/>
      <c r="D90" s="173"/>
      <c r="E90" s="173"/>
      <c r="F90" s="173"/>
      <c r="G90" s="173"/>
    </row>
    <row r="91" spans="2:7" ht="15">
      <c r="B91" s="173"/>
      <c r="C91" s="173"/>
      <c r="D91" s="173"/>
      <c r="E91" s="173"/>
      <c r="F91" s="173"/>
      <c r="G91" s="173"/>
    </row>
    <row r="92" spans="2:7" ht="15">
      <c r="B92" s="173"/>
      <c r="C92" s="173"/>
      <c r="D92" s="173"/>
      <c r="E92" s="173"/>
      <c r="F92" s="173"/>
      <c r="G92" s="173"/>
    </row>
    <row r="93" spans="2:7" ht="15">
      <c r="B93" s="173"/>
      <c r="C93" s="173"/>
      <c r="D93" s="173"/>
      <c r="E93" s="173"/>
      <c r="F93" s="173"/>
      <c r="G93" s="173"/>
    </row>
    <row r="94" spans="2:7" ht="15">
      <c r="B94" s="173"/>
      <c r="C94" s="173"/>
      <c r="D94" s="173"/>
      <c r="E94" s="173"/>
      <c r="F94" s="173"/>
      <c r="G94" s="173"/>
    </row>
    <row r="95" spans="2:7" ht="15">
      <c r="B95" s="173"/>
      <c r="C95" s="173"/>
      <c r="D95" s="173"/>
      <c r="E95" s="173"/>
      <c r="F95" s="173"/>
      <c r="G95" s="173"/>
    </row>
    <row r="96" spans="2:7" ht="15">
      <c r="B96" s="173"/>
      <c r="C96" s="173"/>
      <c r="D96" s="173"/>
      <c r="E96" s="173"/>
      <c r="F96" s="173"/>
      <c r="G96" s="173"/>
    </row>
    <row r="97" spans="2:7" ht="15">
      <c r="B97" s="173"/>
      <c r="C97" s="173"/>
      <c r="D97" s="173"/>
      <c r="E97" s="173"/>
      <c r="F97" s="173"/>
      <c r="G97" s="173"/>
    </row>
    <row r="98" spans="2:7" ht="15">
      <c r="B98" s="173"/>
      <c r="C98" s="173"/>
      <c r="D98" s="173"/>
      <c r="E98" s="173"/>
      <c r="F98" s="173"/>
      <c r="G98" s="173"/>
    </row>
    <row r="99" spans="2:7" ht="15">
      <c r="B99" s="173"/>
      <c r="C99" s="173"/>
      <c r="D99" s="173"/>
      <c r="E99" s="173"/>
      <c r="F99" s="173"/>
      <c r="G99" s="173"/>
    </row>
    <row r="100" spans="2:7" ht="15">
      <c r="B100" s="173"/>
      <c r="C100" s="173"/>
      <c r="D100" s="173"/>
      <c r="E100" s="173"/>
      <c r="F100" s="173"/>
      <c r="G100" s="173"/>
    </row>
    <row r="101" spans="2:7" ht="15">
      <c r="B101" s="173"/>
      <c r="C101" s="173"/>
      <c r="D101" s="173"/>
      <c r="E101" s="173"/>
      <c r="F101" s="173"/>
      <c r="G101" s="173"/>
    </row>
    <row r="102" spans="2:7" ht="15">
      <c r="B102" s="173"/>
      <c r="C102" s="173"/>
      <c r="D102" s="173"/>
      <c r="E102" s="173"/>
      <c r="F102" s="173"/>
      <c r="G102" s="173"/>
    </row>
    <row r="103" spans="2:7" ht="15">
      <c r="B103" s="173"/>
      <c r="C103" s="173"/>
      <c r="D103" s="173"/>
      <c r="E103" s="173"/>
      <c r="F103" s="173"/>
      <c r="G103" s="173"/>
    </row>
  </sheetData>
  <sheetProtection/>
  <mergeCells count="1">
    <mergeCell ref="A4:E4"/>
  </mergeCells>
  <printOptions horizontalCentered="1"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9"/>
      <c r="C1" s="9"/>
      <c r="D1" s="9"/>
      <c r="E1" s="9"/>
      <c r="F1" s="10" t="s">
        <v>222</v>
      </c>
      <c r="G1" s="9"/>
      <c r="H1" s="9"/>
      <c r="I1" s="9"/>
      <c r="J1" s="9"/>
      <c r="W1">
        <v>30.126</v>
      </c>
    </row>
    <row r="2" spans="1:10" ht="18" customHeight="1" thickTop="1">
      <c r="A2" s="8"/>
      <c r="B2" s="190" t="s">
        <v>1</v>
      </c>
      <c r="C2" s="191"/>
      <c r="D2" s="191"/>
      <c r="E2" s="191"/>
      <c r="F2" s="191"/>
      <c r="G2" s="191"/>
      <c r="H2" s="191"/>
      <c r="I2" s="191"/>
      <c r="J2" s="192"/>
    </row>
    <row r="3" spans="1:10" ht="18" customHeight="1">
      <c r="A3" s="8"/>
      <c r="B3" s="19"/>
      <c r="C3" s="16"/>
      <c r="D3" s="13"/>
      <c r="E3" s="13"/>
      <c r="F3" s="13"/>
      <c r="G3" s="13"/>
      <c r="H3" s="13"/>
      <c r="I3" s="34" t="s">
        <v>11</v>
      </c>
      <c r="J3" s="27"/>
    </row>
    <row r="4" spans="1:10" ht="18" customHeight="1">
      <c r="A4" s="8"/>
      <c r="B4" s="19"/>
      <c r="C4" s="16"/>
      <c r="D4" s="13"/>
      <c r="E4" s="13"/>
      <c r="F4" s="13"/>
      <c r="G4" s="13"/>
      <c r="H4" s="13"/>
      <c r="I4" s="34" t="s">
        <v>13</v>
      </c>
      <c r="J4" s="27"/>
    </row>
    <row r="5" spans="1:10" ht="18" customHeight="1" thickBot="1">
      <c r="A5" s="8"/>
      <c r="B5" s="35" t="s">
        <v>14</v>
      </c>
      <c r="C5" s="16"/>
      <c r="D5" s="13"/>
      <c r="E5" s="13"/>
      <c r="F5" s="36" t="s">
        <v>15</v>
      </c>
      <c r="G5" s="13"/>
      <c r="H5" s="13"/>
      <c r="I5" s="34" t="s">
        <v>16</v>
      </c>
      <c r="J5" s="37"/>
    </row>
    <row r="6" spans="1:10" ht="19.5" customHeight="1" thickTop="1">
      <c r="A6" s="8"/>
      <c r="B6" s="193" t="s">
        <v>17</v>
      </c>
      <c r="C6" s="194"/>
      <c r="D6" s="194"/>
      <c r="E6" s="194"/>
      <c r="F6" s="194"/>
      <c r="G6" s="194"/>
      <c r="H6" s="194"/>
      <c r="I6" s="194"/>
      <c r="J6" s="195"/>
    </row>
    <row r="7" spans="1:10" ht="18" customHeight="1">
      <c r="A7" s="8"/>
      <c r="B7" s="46" t="s">
        <v>20</v>
      </c>
      <c r="C7" s="39"/>
      <c r="D7" s="14"/>
      <c r="E7" s="14"/>
      <c r="F7" s="14"/>
      <c r="G7" s="47" t="s">
        <v>21</v>
      </c>
      <c r="H7" s="14"/>
      <c r="I7" s="25"/>
      <c r="J7" s="40"/>
    </row>
    <row r="8" spans="1:10" ht="19.5" customHeight="1">
      <c r="A8" s="8"/>
      <c r="B8" s="196" t="s">
        <v>18</v>
      </c>
      <c r="C8" s="197"/>
      <c r="D8" s="197"/>
      <c r="E8" s="197"/>
      <c r="F8" s="197"/>
      <c r="G8" s="197"/>
      <c r="H8" s="197"/>
      <c r="I8" s="197"/>
      <c r="J8" s="198"/>
    </row>
    <row r="9" spans="1:10" ht="18" customHeight="1">
      <c r="A9" s="8"/>
      <c r="B9" s="35" t="s">
        <v>20</v>
      </c>
      <c r="C9" s="16"/>
      <c r="D9" s="13"/>
      <c r="E9" s="13"/>
      <c r="F9" s="13"/>
      <c r="G9" s="36" t="s">
        <v>21</v>
      </c>
      <c r="H9" s="13"/>
      <c r="I9" s="24"/>
      <c r="J9" s="27"/>
    </row>
    <row r="10" spans="1:10" ht="19.5" customHeight="1">
      <c r="A10" s="8"/>
      <c r="B10" s="196" t="s">
        <v>19</v>
      </c>
      <c r="C10" s="197"/>
      <c r="D10" s="197"/>
      <c r="E10" s="197"/>
      <c r="F10" s="197"/>
      <c r="G10" s="197"/>
      <c r="H10" s="197"/>
      <c r="I10" s="197"/>
      <c r="J10" s="198"/>
    </row>
    <row r="11" spans="1:10" ht="18" customHeight="1" thickBot="1">
      <c r="A11" s="8"/>
      <c r="B11" s="35" t="s">
        <v>20</v>
      </c>
      <c r="C11" s="16"/>
      <c r="D11" s="13"/>
      <c r="E11" s="13"/>
      <c r="F11" s="13"/>
      <c r="G11" s="36" t="s">
        <v>21</v>
      </c>
      <c r="H11" s="13"/>
      <c r="I11" s="24"/>
      <c r="J11" s="27"/>
    </row>
    <row r="12" spans="1:10" ht="18" customHeight="1" thickTop="1">
      <c r="A12" s="8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8"/>
      <c r="B13" s="38"/>
      <c r="C13" s="39"/>
      <c r="D13" s="14"/>
      <c r="E13" s="14"/>
      <c r="F13" s="14"/>
      <c r="G13" s="14"/>
      <c r="H13" s="14"/>
      <c r="I13" s="25"/>
      <c r="J13" s="40"/>
    </row>
    <row r="14" spans="1:10" ht="18" customHeight="1" thickBot="1">
      <c r="A14" s="8"/>
      <c r="B14" s="19"/>
      <c r="C14" s="16"/>
      <c r="D14" s="13"/>
      <c r="E14" s="13"/>
      <c r="F14" s="13"/>
      <c r="G14" s="13"/>
      <c r="H14" s="13"/>
      <c r="I14" s="24"/>
      <c r="J14" s="27"/>
    </row>
    <row r="15" spans="1:10" ht="18" customHeight="1" thickTop="1">
      <c r="A15" s="8"/>
      <c r="B15" s="80" t="s">
        <v>22</v>
      </c>
      <c r="C15" s="81" t="s">
        <v>3</v>
      </c>
      <c r="D15" s="81" t="s">
        <v>49</v>
      </c>
      <c r="E15" s="82" t="s">
        <v>50</v>
      </c>
      <c r="F15" s="94" t="s">
        <v>51</v>
      </c>
      <c r="G15" s="48" t="s">
        <v>27</v>
      </c>
      <c r="H15" s="51" t="s">
        <v>28</v>
      </c>
      <c r="I15" s="23"/>
      <c r="J15" s="45"/>
    </row>
    <row r="16" spans="1:10" ht="18" customHeight="1">
      <c r="A16" s="8"/>
      <c r="B16" s="83">
        <v>1</v>
      </c>
      <c r="C16" s="84" t="s">
        <v>23</v>
      </c>
      <c r="D16" s="85">
        <v>0</v>
      </c>
      <c r="E16" s="86">
        <v>0</v>
      </c>
      <c r="F16" s="95">
        <v>0</v>
      </c>
      <c r="G16" s="49">
        <v>6</v>
      </c>
      <c r="H16" s="104" t="s">
        <v>29</v>
      </c>
      <c r="I16" s="118"/>
      <c r="J16" s="115">
        <v>0</v>
      </c>
    </row>
    <row r="17" spans="1:10" ht="18" customHeight="1">
      <c r="A17" s="8"/>
      <c r="B17" s="56">
        <v>2</v>
      </c>
      <c r="C17" s="60" t="s">
        <v>24</v>
      </c>
      <c r="D17" s="67">
        <v>0</v>
      </c>
      <c r="E17" s="65">
        <v>0</v>
      </c>
      <c r="F17" s="70">
        <v>0</v>
      </c>
      <c r="G17" s="50">
        <v>7</v>
      </c>
      <c r="H17" s="105" t="s">
        <v>30</v>
      </c>
      <c r="I17" s="118"/>
      <c r="J17" s="116">
        <v>0</v>
      </c>
    </row>
    <row r="18" spans="1:10" ht="18" customHeight="1">
      <c r="A18" s="8"/>
      <c r="B18" s="57">
        <v>3</v>
      </c>
      <c r="C18" s="61" t="s">
        <v>25</v>
      </c>
      <c r="D18" s="68">
        <v>0</v>
      </c>
      <c r="E18" s="66">
        <v>0</v>
      </c>
      <c r="F18" s="71">
        <v>0</v>
      </c>
      <c r="G18" s="50">
        <v>8</v>
      </c>
      <c r="H18" s="105" t="s">
        <v>31</v>
      </c>
      <c r="I18" s="118"/>
      <c r="J18" s="116">
        <v>0</v>
      </c>
    </row>
    <row r="19" spans="1:10" ht="18" customHeight="1">
      <c r="A19" s="8"/>
      <c r="B19" s="57">
        <v>4</v>
      </c>
      <c r="C19" s="62"/>
      <c r="D19" s="68"/>
      <c r="E19" s="66"/>
      <c r="F19" s="71"/>
      <c r="G19" s="50">
        <v>9</v>
      </c>
      <c r="H19" s="114"/>
      <c r="I19" s="118"/>
      <c r="J19" s="117"/>
    </row>
    <row r="20" spans="1:10" ht="18" customHeight="1" thickBot="1">
      <c r="A20" s="8"/>
      <c r="B20" s="57">
        <v>5</v>
      </c>
      <c r="C20" s="63" t="s">
        <v>26</v>
      </c>
      <c r="D20" s="69"/>
      <c r="E20" s="89"/>
      <c r="F20" s="96">
        <f>SUM(F16:F19)</f>
        <v>0</v>
      </c>
      <c r="G20" s="50">
        <v>10</v>
      </c>
      <c r="H20" s="105" t="s">
        <v>26</v>
      </c>
      <c r="I20" s="120"/>
      <c r="J20" s="88">
        <f>SUM(J16:J19)</f>
        <v>0</v>
      </c>
    </row>
    <row r="21" spans="1:10" ht="18" customHeight="1" thickTop="1">
      <c r="A21" s="8"/>
      <c r="B21" s="54" t="s">
        <v>39</v>
      </c>
      <c r="C21" s="58" t="s">
        <v>4</v>
      </c>
      <c r="D21" s="64"/>
      <c r="E21" s="15"/>
      <c r="F21" s="87"/>
      <c r="G21" s="54" t="s">
        <v>45</v>
      </c>
      <c r="H21" s="51" t="s">
        <v>4</v>
      </c>
      <c r="I21" s="25"/>
      <c r="J21" s="121"/>
    </row>
    <row r="22" spans="1:10" ht="18" customHeight="1">
      <c r="A22" s="8"/>
      <c r="B22" s="49">
        <v>11</v>
      </c>
      <c r="C22" s="52" t="s">
        <v>40</v>
      </c>
      <c r="D22" s="76"/>
      <c r="E22" s="79"/>
      <c r="F22" s="70">
        <v>0</v>
      </c>
      <c r="G22" s="49">
        <v>16</v>
      </c>
      <c r="H22" s="104" t="s">
        <v>46</v>
      </c>
      <c r="I22" s="118"/>
      <c r="J22" s="115">
        <v>0</v>
      </c>
    </row>
    <row r="23" spans="1:10" ht="18" customHeight="1">
      <c r="A23" s="8"/>
      <c r="B23" s="50">
        <v>12</v>
      </c>
      <c r="C23" s="53" t="s">
        <v>41</v>
      </c>
      <c r="D23" s="55"/>
      <c r="E23" s="79"/>
      <c r="F23" s="71">
        <v>0</v>
      </c>
      <c r="G23" s="50">
        <v>17</v>
      </c>
      <c r="H23" s="105" t="s">
        <v>47</v>
      </c>
      <c r="I23" s="118"/>
      <c r="J23" s="116">
        <v>0</v>
      </c>
    </row>
    <row r="24" spans="1:10" ht="18" customHeight="1">
      <c r="A24" s="8"/>
      <c r="B24" s="50">
        <v>13</v>
      </c>
      <c r="C24" s="53" t="s">
        <v>42</v>
      </c>
      <c r="D24" s="55"/>
      <c r="E24" s="79"/>
      <c r="F24" s="71">
        <v>0</v>
      </c>
      <c r="G24" s="50">
        <v>18</v>
      </c>
      <c r="H24" s="105" t="s">
        <v>48</v>
      </c>
      <c r="I24" s="118"/>
      <c r="J24" s="116">
        <v>0</v>
      </c>
    </row>
    <row r="25" spans="1:10" ht="18" customHeight="1">
      <c r="A25" s="8"/>
      <c r="B25" s="50">
        <v>14</v>
      </c>
      <c r="C25" s="16"/>
      <c r="D25" s="55"/>
      <c r="E25" s="79"/>
      <c r="F25" s="77"/>
      <c r="G25" s="50">
        <v>19</v>
      </c>
      <c r="H25" s="114"/>
      <c r="I25" s="118"/>
      <c r="J25" s="116"/>
    </row>
    <row r="26" spans="1:10" ht="18" customHeight="1" thickBot="1">
      <c r="A26" s="8"/>
      <c r="B26" s="50">
        <v>15</v>
      </c>
      <c r="C26" s="53"/>
      <c r="D26" s="55"/>
      <c r="E26" s="55"/>
      <c r="F26" s="97"/>
      <c r="G26" s="50">
        <v>20</v>
      </c>
      <c r="H26" s="105" t="s">
        <v>26</v>
      </c>
      <c r="I26" s="120"/>
      <c r="J26" s="88">
        <f>SUM(J22:J25)+SUM(F22:F25)</f>
        <v>0</v>
      </c>
    </row>
    <row r="27" spans="1:10" ht="18" customHeight="1" thickTop="1">
      <c r="A27" s="8"/>
      <c r="B27" s="90"/>
      <c r="C27" s="132" t="s">
        <v>54</v>
      </c>
      <c r="D27" s="125"/>
      <c r="E27" s="91"/>
      <c r="F27" s="26"/>
      <c r="G27" s="98" t="s">
        <v>32</v>
      </c>
      <c r="H27" s="93" t="s">
        <v>33</v>
      </c>
      <c r="I27" s="25"/>
      <c r="J27" s="28"/>
    </row>
    <row r="28" spans="1:10" ht="18" customHeight="1">
      <c r="A28" s="8"/>
      <c r="B28" s="22"/>
      <c r="C28" s="123"/>
      <c r="D28" s="126"/>
      <c r="E28" s="18"/>
      <c r="F28" s="8"/>
      <c r="G28" s="99">
        <v>21</v>
      </c>
      <c r="H28" s="103" t="s">
        <v>34</v>
      </c>
      <c r="I28" s="111"/>
      <c r="J28" s="107">
        <f>F20+J20+F26+J26</f>
        <v>0</v>
      </c>
    </row>
    <row r="29" spans="1:10" ht="18" customHeight="1">
      <c r="A29" s="8"/>
      <c r="B29" s="72"/>
      <c r="C29" s="124"/>
      <c r="D29" s="127"/>
      <c r="E29" s="18"/>
      <c r="F29" s="8"/>
      <c r="G29" s="49">
        <v>22</v>
      </c>
      <c r="H29" s="104" t="s">
        <v>35</v>
      </c>
      <c r="I29" s="112">
        <v>0</v>
      </c>
      <c r="J29" s="108">
        <f>ROUND(((ROUND(I29,2)*20)/100),2)*1</f>
        <v>0</v>
      </c>
    </row>
    <row r="30" spans="1:10" ht="18" customHeight="1">
      <c r="A30" s="8"/>
      <c r="B30" s="19"/>
      <c r="C30" s="114"/>
      <c r="D30" s="118"/>
      <c r="E30" s="18"/>
      <c r="F30" s="8"/>
      <c r="G30" s="50">
        <v>23</v>
      </c>
      <c r="H30" s="105" t="s">
        <v>36</v>
      </c>
      <c r="I30" s="78">
        <v>0</v>
      </c>
      <c r="J30" s="109">
        <f>ROUND(((ROUND(I30,2)*0)/100),2)</f>
        <v>0</v>
      </c>
    </row>
    <row r="31" spans="1:10" ht="18" customHeight="1">
      <c r="A31" s="8"/>
      <c r="B31" s="20"/>
      <c r="C31" s="128"/>
      <c r="D31" s="129"/>
      <c r="E31" s="18"/>
      <c r="F31" s="8"/>
      <c r="G31" s="50">
        <v>24</v>
      </c>
      <c r="H31" s="105" t="s">
        <v>37</v>
      </c>
      <c r="I31" s="24"/>
      <c r="J31" s="184">
        <f>SUM(J28:J30)</f>
        <v>0</v>
      </c>
    </row>
    <row r="32" spans="1:10" ht="18" customHeight="1" thickBot="1">
      <c r="A32" s="8"/>
      <c r="B32" s="38"/>
      <c r="C32" s="106"/>
      <c r="D32" s="113"/>
      <c r="E32" s="73"/>
      <c r="F32" s="74"/>
      <c r="G32" s="180" t="s">
        <v>38</v>
      </c>
      <c r="H32" s="181"/>
      <c r="I32" s="182"/>
      <c r="J32" s="183"/>
    </row>
    <row r="33" spans="1:10" ht="18" customHeight="1" thickTop="1">
      <c r="A33" s="8"/>
      <c r="B33" s="90"/>
      <c r="C33" s="91"/>
      <c r="D33" s="130" t="s">
        <v>52</v>
      </c>
      <c r="E33" s="12"/>
      <c r="F33" s="12"/>
      <c r="G33" s="11"/>
      <c r="H33" s="130" t="s">
        <v>53</v>
      </c>
      <c r="I33" s="26"/>
      <c r="J33" s="29"/>
    </row>
    <row r="34" spans="1:10" ht="18" customHeight="1">
      <c r="A34" s="8"/>
      <c r="B34" s="21"/>
      <c r="C34" s="17"/>
      <c r="D34" s="11"/>
      <c r="E34" s="11"/>
      <c r="F34" s="11"/>
      <c r="G34" s="11"/>
      <c r="H34" s="11"/>
      <c r="I34" s="26"/>
      <c r="J34" s="29"/>
    </row>
    <row r="35" spans="1:10" ht="18" customHeight="1">
      <c r="A35" s="8"/>
      <c r="B35" s="22"/>
      <c r="C35" s="18"/>
      <c r="D35" s="3"/>
      <c r="E35" s="3"/>
      <c r="F35" s="3"/>
      <c r="G35" s="3"/>
      <c r="H35" s="3"/>
      <c r="I35" s="8"/>
      <c r="J35" s="30"/>
    </row>
    <row r="36" spans="1:10" ht="18" customHeight="1">
      <c r="A36" s="8"/>
      <c r="B36" s="22"/>
      <c r="C36" s="18"/>
      <c r="D36" s="3"/>
      <c r="E36" s="3"/>
      <c r="F36" s="3"/>
      <c r="G36" s="3"/>
      <c r="H36" s="3"/>
      <c r="I36" s="8"/>
      <c r="J36" s="30"/>
    </row>
    <row r="37" spans="1:10" ht="18" customHeight="1">
      <c r="A37" s="8"/>
      <c r="B37" s="22"/>
      <c r="C37" s="18"/>
      <c r="D37" s="3"/>
      <c r="E37" s="3"/>
      <c r="F37" s="3"/>
      <c r="G37" s="3"/>
      <c r="H37" s="3"/>
      <c r="I37" s="8"/>
      <c r="J37" s="30"/>
    </row>
    <row r="38" spans="1:10" ht="18" customHeight="1">
      <c r="A38" s="8"/>
      <c r="B38" s="22"/>
      <c r="C38" s="18"/>
      <c r="D38" s="3"/>
      <c r="E38" s="3"/>
      <c r="F38" s="3"/>
      <c r="G38" s="3"/>
      <c r="H38" s="3"/>
      <c r="I38" s="8"/>
      <c r="J38" s="30"/>
    </row>
    <row r="39" spans="1:10" ht="18" customHeight="1">
      <c r="A39" s="8"/>
      <c r="B39" s="22"/>
      <c r="C39" s="18"/>
      <c r="D39" s="3"/>
      <c r="E39" s="3"/>
      <c r="F39" s="3"/>
      <c r="G39" s="3"/>
      <c r="H39" s="3"/>
      <c r="I39" s="8"/>
      <c r="J39" s="30"/>
    </row>
    <row r="40" spans="1:10" ht="18" customHeight="1" thickBot="1">
      <c r="A40" s="8"/>
      <c r="B40" s="72"/>
      <c r="C40" s="73"/>
      <c r="D40" s="9"/>
      <c r="E40" s="9"/>
      <c r="F40" s="9"/>
      <c r="G40" s="9"/>
      <c r="H40" s="9"/>
      <c r="I40" s="74"/>
      <c r="J40" s="75"/>
    </row>
    <row r="41" spans="1:10" ht="15.75" thickTop="1">
      <c r="A41" s="8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9"/>
      <c r="C1" s="9"/>
      <c r="D1" s="9"/>
      <c r="E1" s="9"/>
      <c r="F1" s="10" t="s">
        <v>10</v>
      </c>
      <c r="G1" s="9"/>
      <c r="H1" s="9"/>
      <c r="I1" s="9"/>
      <c r="J1" s="9"/>
      <c r="W1">
        <v>30.126</v>
      </c>
    </row>
    <row r="2" spans="1:10" ht="18" customHeight="1" thickTop="1">
      <c r="A2" s="8"/>
      <c r="B2" s="199" t="s">
        <v>1</v>
      </c>
      <c r="C2" s="200"/>
      <c r="D2" s="200"/>
      <c r="E2" s="200"/>
      <c r="F2" s="200"/>
      <c r="G2" s="200"/>
      <c r="H2" s="200"/>
      <c r="I2" s="200"/>
      <c r="J2" s="201"/>
    </row>
    <row r="3" spans="1:10" ht="18" customHeight="1">
      <c r="A3" s="8"/>
      <c r="B3" s="31" t="s">
        <v>12</v>
      </c>
      <c r="C3" s="32"/>
      <c r="D3" s="33"/>
      <c r="E3" s="33"/>
      <c r="F3" s="33"/>
      <c r="G3" s="13"/>
      <c r="H3" s="13"/>
      <c r="I3" s="34" t="s">
        <v>11</v>
      </c>
      <c r="J3" s="27"/>
    </row>
    <row r="4" spans="1:10" ht="18" customHeight="1">
      <c r="A4" s="8"/>
      <c r="B4" s="19"/>
      <c r="C4" s="16"/>
      <c r="D4" s="13"/>
      <c r="E4" s="13"/>
      <c r="F4" s="13"/>
      <c r="G4" s="13"/>
      <c r="H4" s="13"/>
      <c r="I4" s="34" t="s">
        <v>13</v>
      </c>
      <c r="J4" s="27"/>
    </row>
    <row r="5" spans="1:10" ht="18" customHeight="1" thickBot="1">
      <c r="A5" s="8"/>
      <c r="B5" s="35" t="s">
        <v>14</v>
      </c>
      <c r="C5" s="16"/>
      <c r="D5" s="13"/>
      <c r="E5" s="13"/>
      <c r="F5" s="36" t="s">
        <v>15</v>
      </c>
      <c r="G5" s="13"/>
      <c r="H5" s="13"/>
      <c r="I5" s="34" t="s">
        <v>16</v>
      </c>
      <c r="J5" s="37"/>
    </row>
    <row r="6" spans="1:10" ht="19.5" customHeight="1" thickTop="1">
      <c r="A6" s="8"/>
      <c r="B6" s="193" t="s">
        <v>17</v>
      </c>
      <c r="C6" s="194"/>
      <c r="D6" s="194"/>
      <c r="E6" s="194"/>
      <c r="F6" s="194"/>
      <c r="G6" s="194"/>
      <c r="H6" s="194"/>
      <c r="I6" s="194"/>
      <c r="J6" s="195"/>
    </row>
    <row r="7" spans="1:10" ht="18" customHeight="1">
      <c r="A7" s="8"/>
      <c r="B7" s="46" t="s">
        <v>20</v>
      </c>
      <c r="C7" s="39"/>
      <c r="D7" s="14"/>
      <c r="E7" s="14"/>
      <c r="F7" s="14"/>
      <c r="G7" s="47" t="s">
        <v>21</v>
      </c>
      <c r="H7" s="14"/>
      <c r="I7" s="25"/>
      <c r="J7" s="40"/>
    </row>
    <row r="8" spans="1:10" ht="19.5" customHeight="1">
      <c r="A8" s="8"/>
      <c r="B8" s="196" t="s">
        <v>18</v>
      </c>
      <c r="C8" s="197"/>
      <c r="D8" s="197"/>
      <c r="E8" s="197"/>
      <c r="F8" s="197"/>
      <c r="G8" s="197"/>
      <c r="H8" s="197"/>
      <c r="I8" s="197"/>
      <c r="J8" s="198"/>
    </row>
    <row r="9" spans="1:10" ht="18" customHeight="1">
      <c r="A9" s="8"/>
      <c r="B9" s="35" t="s">
        <v>20</v>
      </c>
      <c r="C9" s="16"/>
      <c r="D9" s="13"/>
      <c r="E9" s="13"/>
      <c r="F9" s="13"/>
      <c r="G9" s="36" t="s">
        <v>21</v>
      </c>
      <c r="H9" s="13"/>
      <c r="I9" s="24"/>
      <c r="J9" s="27"/>
    </row>
    <row r="10" spans="1:10" ht="19.5" customHeight="1">
      <c r="A10" s="8"/>
      <c r="B10" s="196" t="s">
        <v>19</v>
      </c>
      <c r="C10" s="197"/>
      <c r="D10" s="197"/>
      <c r="E10" s="197"/>
      <c r="F10" s="197"/>
      <c r="G10" s="197"/>
      <c r="H10" s="197"/>
      <c r="I10" s="197"/>
      <c r="J10" s="198"/>
    </row>
    <row r="11" spans="1:10" ht="18" customHeight="1" thickBot="1">
      <c r="A11" s="8"/>
      <c r="B11" s="35" t="s">
        <v>20</v>
      </c>
      <c r="C11" s="16"/>
      <c r="D11" s="13"/>
      <c r="E11" s="13"/>
      <c r="F11" s="13"/>
      <c r="G11" s="36" t="s">
        <v>21</v>
      </c>
      <c r="H11" s="13"/>
      <c r="I11" s="24"/>
      <c r="J11" s="27"/>
    </row>
    <row r="12" spans="1:10" ht="18" customHeight="1" thickTop="1">
      <c r="A12" s="8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8"/>
      <c r="B13" s="38"/>
      <c r="C13" s="39"/>
      <c r="D13" s="14"/>
      <c r="E13" s="14"/>
      <c r="F13" s="14"/>
      <c r="G13" s="14"/>
      <c r="H13" s="14"/>
      <c r="I13" s="25"/>
      <c r="J13" s="40"/>
    </row>
    <row r="14" spans="1:10" ht="18" customHeight="1" thickBot="1">
      <c r="A14" s="8"/>
      <c r="B14" s="19"/>
      <c r="C14" s="16"/>
      <c r="D14" s="13"/>
      <c r="E14" s="13"/>
      <c r="F14" s="13"/>
      <c r="G14" s="13"/>
      <c r="H14" s="13"/>
      <c r="I14" s="24"/>
      <c r="J14" s="27"/>
    </row>
    <row r="15" spans="1:10" ht="18" customHeight="1" thickTop="1">
      <c r="A15" s="8"/>
      <c r="B15" s="80" t="s">
        <v>22</v>
      </c>
      <c r="C15" s="81" t="s">
        <v>3</v>
      </c>
      <c r="D15" s="81" t="s">
        <v>49</v>
      </c>
      <c r="E15" s="82" t="s">
        <v>50</v>
      </c>
      <c r="F15" s="94" t="s">
        <v>51</v>
      </c>
      <c r="G15" s="48" t="s">
        <v>27</v>
      </c>
      <c r="H15" s="51" t="s">
        <v>28</v>
      </c>
      <c r="I15" s="23"/>
      <c r="J15" s="45"/>
    </row>
    <row r="16" spans="1:10" ht="18" customHeight="1">
      <c r="A16" s="8"/>
      <c r="B16" s="83">
        <v>1</v>
      </c>
      <c r="C16" s="84" t="s">
        <v>23</v>
      </c>
      <c r="D16" s="85">
        <v>0</v>
      </c>
      <c r="E16" s="86">
        <v>0</v>
      </c>
      <c r="F16" s="95">
        <v>0</v>
      </c>
      <c r="G16" s="49">
        <v>6</v>
      </c>
      <c r="H16" s="104" t="s">
        <v>29</v>
      </c>
      <c r="I16" s="118"/>
      <c r="J16" s="115">
        <v>0</v>
      </c>
    </row>
    <row r="17" spans="1:10" ht="18" customHeight="1">
      <c r="A17" s="8"/>
      <c r="B17" s="56">
        <v>2</v>
      </c>
      <c r="C17" s="60" t="s">
        <v>24</v>
      </c>
      <c r="D17" s="67">
        <v>0</v>
      </c>
      <c r="E17" s="65">
        <v>0</v>
      </c>
      <c r="F17" s="70">
        <v>0</v>
      </c>
      <c r="G17" s="50">
        <v>7</v>
      </c>
      <c r="H17" s="105" t="s">
        <v>30</v>
      </c>
      <c r="I17" s="118"/>
      <c r="J17" s="116">
        <v>0</v>
      </c>
    </row>
    <row r="18" spans="1:10" ht="18" customHeight="1">
      <c r="A18" s="8"/>
      <c r="B18" s="57">
        <v>3</v>
      </c>
      <c r="C18" s="61" t="s">
        <v>25</v>
      </c>
      <c r="D18" s="68"/>
      <c r="E18" s="66"/>
      <c r="F18" s="71"/>
      <c r="G18" s="50">
        <v>8</v>
      </c>
      <c r="H18" s="105" t="s">
        <v>31</v>
      </c>
      <c r="I18" s="118"/>
      <c r="J18" s="116">
        <v>0</v>
      </c>
    </row>
    <row r="19" spans="1:10" ht="18" customHeight="1">
      <c r="A19" s="8"/>
      <c r="B19" s="57">
        <v>4</v>
      </c>
      <c r="C19" s="62"/>
      <c r="D19" s="68"/>
      <c r="E19" s="66"/>
      <c r="F19" s="71"/>
      <c r="G19" s="50">
        <v>9</v>
      </c>
      <c r="H19" s="114"/>
      <c r="I19" s="118"/>
      <c r="J19" s="117"/>
    </row>
    <row r="20" spans="1:10" ht="18" customHeight="1" thickBot="1">
      <c r="A20" s="8"/>
      <c r="B20" s="57">
        <v>5</v>
      </c>
      <c r="C20" s="63" t="s">
        <v>26</v>
      </c>
      <c r="D20" s="69"/>
      <c r="E20" s="89"/>
      <c r="F20" s="96">
        <f>SUM(F16:F19)</f>
        <v>0</v>
      </c>
      <c r="G20" s="50">
        <v>10</v>
      </c>
      <c r="H20" s="105" t="s">
        <v>26</v>
      </c>
      <c r="I20" s="120"/>
      <c r="J20" s="88">
        <f>SUM(J16:J19)</f>
        <v>0</v>
      </c>
    </row>
    <row r="21" spans="1:10" ht="18" customHeight="1" thickTop="1">
      <c r="A21" s="8"/>
      <c r="B21" s="54" t="s">
        <v>39</v>
      </c>
      <c r="C21" s="58" t="s">
        <v>4</v>
      </c>
      <c r="D21" s="64"/>
      <c r="E21" s="15"/>
      <c r="F21" s="87"/>
      <c r="G21" s="54" t="s">
        <v>45</v>
      </c>
      <c r="H21" s="51" t="s">
        <v>4</v>
      </c>
      <c r="I21" s="25"/>
      <c r="J21" s="121"/>
    </row>
    <row r="22" spans="1:26" ht="18" customHeight="1">
      <c r="A22" s="8"/>
      <c r="B22" s="49">
        <v>11</v>
      </c>
      <c r="C22" s="52" t="s">
        <v>40</v>
      </c>
      <c r="D22" s="76"/>
      <c r="E22" s="78" t="s">
        <v>43</v>
      </c>
      <c r="F22" s="70">
        <f>((F16*U22*0)+(F17*V22*0)+(F18*W22*0))/100</f>
        <v>0</v>
      </c>
      <c r="G22" s="49">
        <v>16</v>
      </c>
      <c r="H22" s="104" t="s">
        <v>46</v>
      </c>
      <c r="I22" s="119" t="s">
        <v>43</v>
      </c>
      <c r="J22" s="11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8"/>
      <c r="B23" s="50">
        <v>12</v>
      </c>
      <c r="C23" s="53" t="s">
        <v>41</v>
      </c>
      <c r="D23" s="55"/>
      <c r="E23" s="78" t="s">
        <v>44</v>
      </c>
      <c r="F23" s="71">
        <f>((F16*U23*0)+(F17*V23*0)+(F18*W23*0))/100</f>
        <v>0</v>
      </c>
      <c r="G23" s="50">
        <v>17</v>
      </c>
      <c r="H23" s="105" t="s">
        <v>47</v>
      </c>
      <c r="I23" s="119" t="s">
        <v>43</v>
      </c>
      <c r="J23" s="11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8"/>
      <c r="B24" s="50">
        <v>13</v>
      </c>
      <c r="C24" s="53" t="s">
        <v>42</v>
      </c>
      <c r="D24" s="55"/>
      <c r="E24" s="78" t="s">
        <v>43</v>
      </c>
      <c r="F24" s="71">
        <f>((F16*U24*0)+(F17*V24*0)+(F18*W24*0))/100</f>
        <v>0</v>
      </c>
      <c r="G24" s="50">
        <v>18</v>
      </c>
      <c r="H24" s="105" t="s">
        <v>48</v>
      </c>
      <c r="I24" s="119" t="s">
        <v>44</v>
      </c>
      <c r="J24" s="11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8"/>
      <c r="B25" s="50">
        <v>14</v>
      </c>
      <c r="C25" s="16"/>
      <c r="D25" s="55"/>
      <c r="E25" s="79"/>
      <c r="F25" s="77"/>
      <c r="G25" s="50">
        <v>19</v>
      </c>
      <c r="H25" s="114"/>
      <c r="I25" s="118"/>
      <c r="J25" s="117"/>
    </row>
    <row r="26" spans="1:10" ht="18" customHeight="1" thickBot="1">
      <c r="A26" s="8"/>
      <c r="B26" s="50">
        <v>15</v>
      </c>
      <c r="C26" s="53"/>
      <c r="D26" s="55"/>
      <c r="E26" s="55"/>
      <c r="F26" s="97"/>
      <c r="G26" s="50">
        <v>20</v>
      </c>
      <c r="H26" s="105" t="s">
        <v>26</v>
      </c>
      <c r="I26" s="120"/>
      <c r="J26" s="88">
        <f>SUM(J22:J25)+SUM(F22:F25)</f>
        <v>0</v>
      </c>
    </row>
    <row r="27" spans="1:10" ht="18" customHeight="1" thickTop="1">
      <c r="A27" s="8"/>
      <c r="B27" s="90"/>
      <c r="C27" s="132" t="s">
        <v>54</v>
      </c>
      <c r="D27" s="125"/>
      <c r="E27" s="91"/>
      <c r="F27" s="26"/>
      <c r="G27" s="98" t="s">
        <v>32</v>
      </c>
      <c r="H27" s="93" t="s">
        <v>33</v>
      </c>
      <c r="I27" s="25"/>
      <c r="J27" s="28"/>
    </row>
    <row r="28" spans="1:10" ht="18" customHeight="1">
      <c r="A28" s="8"/>
      <c r="B28" s="22"/>
      <c r="C28" s="123"/>
      <c r="D28" s="126"/>
      <c r="E28" s="18"/>
      <c r="F28" s="8"/>
      <c r="G28" s="99">
        <v>21</v>
      </c>
      <c r="H28" s="103" t="s">
        <v>34</v>
      </c>
      <c r="I28" s="111"/>
      <c r="J28" s="107">
        <f>F20+J20+F26+J26</f>
        <v>0</v>
      </c>
    </row>
    <row r="29" spans="1:10" ht="18" customHeight="1">
      <c r="A29" s="8"/>
      <c r="B29" s="72"/>
      <c r="C29" s="124"/>
      <c r="D29" s="127"/>
      <c r="E29" s="18"/>
      <c r="F29" s="8"/>
      <c r="G29" s="49">
        <v>22</v>
      </c>
      <c r="H29" s="104" t="s">
        <v>35</v>
      </c>
      <c r="I29" s="112">
        <v>0</v>
      </c>
      <c r="J29" s="108">
        <f>ROUND(((ROUND(I29,2)*20)*1/100),2)</f>
        <v>0</v>
      </c>
    </row>
    <row r="30" spans="1:10" ht="18" customHeight="1">
      <c r="A30" s="8"/>
      <c r="B30" s="19"/>
      <c r="C30" s="114"/>
      <c r="D30" s="118"/>
      <c r="E30" s="18"/>
      <c r="F30" s="8"/>
      <c r="G30" s="50">
        <v>23</v>
      </c>
      <c r="H30" s="105" t="s">
        <v>36</v>
      </c>
      <c r="I30" s="78">
        <v>0</v>
      </c>
      <c r="J30" s="109">
        <f>ROUND(((ROUND(I30,2)*0)/100),2)</f>
        <v>0</v>
      </c>
    </row>
    <row r="31" spans="1:10" ht="18" customHeight="1">
      <c r="A31" s="8"/>
      <c r="B31" s="20"/>
      <c r="C31" s="128"/>
      <c r="D31" s="129"/>
      <c r="E31" s="18"/>
      <c r="F31" s="8"/>
      <c r="G31" s="99">
        <v>24</v>
      </c>
      <c r="H31" s="103" t="s">
        <v>37</v>
      </c>
      <c r="I31" s="102"/>
      <c r="J31" s="122">
        <f>SUM(J28:J30)</f>
        <v>0</v>
      </c>
    </row>
    <row r="32" spans="1:10" ht="18" customHeight="1" thickBot="1">
      <c r="A32" s="8"/>
      <c r="B32" s="38"/>
      <c r="C32" s="106"/>
      <c r="D32" s="113"/>
      <c r="E32" s="73"/>
      <c r="F32" s="74"/>
      <c r="G32" s="49" t="s">
        <v>38</v>
      </c>
      <c r="H32" s="106"/>
      <c r="I32" s="113"/>
      <c r="J32" s="110"/>
    </row>
    <row r="33" spans="1:10" ht="18" customHeight="1" thickTop="1">
      <c r="A33" s="8"/>
      <c r="B33" s="90"/>
      <c r="C33" s="91"/>
      <c r="D33" s="130" t="s">
        <v>52</v>
      </c>
      <c r="E33" s="12"/>
      <c r="F33" s="92"/>
      <c r="G33" s="100">
        <v>26</v>
      </c>
      <c r="H33" s="131" t="s">
        <v>53</v>
      </c>
      <c r="I33" s="26"/>
      <c r="J33" s="101"/>
    </row>
    <row r="34" spans="1:10" ht="18" customHeight="1">
      <c r="A34" s="8"/>
      <c r="B34" s="21"/>
      <c r="C34" s="17"/>
      <c r="D34" s="11"/>
      <c r="E34" s="11"/>
      <c r="F34" s="11"/>
      <c r="G34" s="11"/>
      <c r="H34" s="11"/>
      <c r="I34" s="26"/>
      <c r="J34" s="29"/>
    </row>
    <row r="35" spans="1:10" ht="18" customHeight="1">
      <c r="A35" s="8"/>
      <c r="B35" s="22"/>
      <c r="C35" s="18"/>
      <c r="D35" s="3"/>
      <c r="E35" s="3"/>
      <c r="F35" s="3"/>
      <c r="G35" s="3"/>
      <c r="H35" s="3"/>
      <c r="I35" s="8"/>
      <c r="J35" s="30"/>
    </row>
    <row r="36" spans="1:10" ht="18" customHeight="1">
      <c r="A36" s="8"/>
      <c r="B36" s="22"/>
      <c r="C36" s="18"/>
      <c r="D36" s="3"/>
      <c r="E36" s="3"/>
      <c r="F36" s="3"/>
      <c r="G36" s="3"/>
      <c r="H36" s="3"/>
      <c r="I36" s="8"/>
      <c r="J36" s="30"/>
    </row>
    <row r="37" spans="1:10" ht="18" customHeight="1">
      <c r="A37" s="8"/>
      <c r="B37" s="22"/>
      <c r="C37" s="18"/>
      <c r="D37" s="3"/>
      <c r="E37" s="3"/>
      <c r="F37" s="3"/>
      <c r="G37" s="3"/>
      <c r="H37" s="3"/>
      <c r="I37" s="8"/>
      <c r="J37" s="30"/>
    </row>
    <row r="38" spans="1:10" ht="18" customHeight="1">
      <c r="A38" s="8"/>
      <c r="B38" s="22"/>
      <c r="C38" s="18"/>
      <c r="D38" s="3"/>
      <c r="E38" s="3"/>
      <c r="F38" s="3"/>
      <c r="G38" s="3"/>
      <c r="H38" s="3"/>
      <c r="I38" s="8"/>
      <c r="J38" s="30"/>
    </row>
    <row r="39" spans="1:10" ht="18" customHeight="1">
      <c r="A39" s="8"/>
      <c r="B39" s="22"/>
      <c r="C39" s="18"/>
      <c r="D39" s="3"/>
      <c r="E39" s="3"/>
      <c r="F39" s="3"/>
      <c r="G39" s="3"/>
      <c r="H39" s="3"/>
      <c r="I39" s="8"/>
      <c r="J39" s="30"/>
    </row>
    <row r="40" spans="1:10" ht="18" customHeight="1" thickBot="1">
      <c r="A40" s="8"/>
      <c r="B40" s="72"/>
      <c r="C40" s="73"/>
      <c r="D40" s="9"/>
      <c r="E40" s="9"/>
      <c r="F40" s="9"/>
      <c r="G40" s="9"/>
      <c r="H40" s="9"/>
      <c r="I40" s="74"/>
      <c r="J40" s="75"/>
    </row>
    <row r="41" spans="1:10" ht="15.75" thickTop="1">
      <c r="A41" s="8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:D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02" t="s">
        <v>17</v>
      </c>
      <c r="B1" s="203"/>
      <c r="C1" s="203"/>
      <c r="D1" s="204"/>
      <c r="E1" s="135" t="s">
        <v>15</v>
      </c>
      <c r="F1" s="134"/>
      <c r="W1">
        <v>30.126</v>
      </c>
    </row>
    <row r="2" spans="1:6" ht="19.5" customHeight="1">
      <c r="A2" s="202" t="s">
        <v>18</v>
      </c>
      <c r="B2" s="203"/>
      <c r="C2" s="203"/>
      <c r="D2" s="204"/>
      <c r="E2" s="135" t="s">
        <v>13</v>
      </c>
      <c r="F2" s="134"/>
    </row>
    <row r="3" spans="1:6" ht="19.5" customHeight="1">
      <c r="A3" s="202" t="s">
        <v>19</v>
      </c>
      <c r="B3" s="203"/>
      <c r="C3" s="203"/>
      <c r="D3" s="204"/>
      <c r="E3" s="135"/>
      <c r="F3" s="134"/>
    </row>
    <row r="4" spans="1:6" ht="15">
      <c r="A4" s="136" t="s">
        <v>1</v>
      </c>
      <c r="B4" s="133"/>
      <c r="C4" s="133"/>
      <c r="D4" s="133"/>
      <c r="E4" s="133"/>
      <c r="F4" s="133"/>
    </row>
    <row r="5" spans="1:6" ht="15">
      <c r="A5" s="136" t="s">
        <v>12</v>
      </c>
      <c r="B5" s="133"/>
      <c r="C5" s="133"/>
      <c r="D5" s="133"/>
      <c r="E5" s="133"/>
      <c r="F5" s="133"/>
    </row>
    <row r="6" spans="1:6" ht="15">
      <c r="A6" s="133"/>
      <c r="B6" s="133"/>
      <c r="C6" s="133"/>
      <c r="D6" s="133"/>
      <c r="E6" s="133"/>
      <c r="F6" s="133"/>
    </row>
    <row r="7" spans="1:6" ht="15">
      <c r="A7" s="133"/>
      <c r="B7" s="133"/>
      <c r="C7" s="133"/>
      <c r="D7" s="133"/>
      <c r="E7" s="133"/>
      <c r="F7" s="133"/>
    </row>
    <row r="8" spans="1:6" ht="15">
      <c r="A8" s="137" t="s">
        <v>58</v>
      </c>
      <c r="B8" s="133"/>
      <c r="C8" s="133"/>
      <c r="D8" s="133"/>
      <c r="E8" s="133"/>
      <c r="F8" s="133"/>
    </row>
    <row r="9" spans="1:6" ht="15">
      <c r="A9" s="138" t="s">
        <v>55</v>
      </c>
      <c r="B9" s="138" t="s">
        <v>49</v>
      </c>
      <c r="C9" s="138" t="s">
        <v>50</v>
      </c>
      <c r="D9" s="138" t="s">
        <v>26</v>
      </c>
      <c r="E9" s="138" t="s">
        <v>56</v>
      </c>
      <c r="F9" s="138" t="s">
        <v>57</v>
      </c>
    </row>
    <row r="10" spans="1:26" ht="15">
      <c r="A10" s="145" t="s">
        <v>59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5">
      <c r="A11" s="147" t="s">
        <v>60</v>
      </c>
      <c r="B11" s="148">
        <v>0</v>
      </c>
      <c r="C11" s="148">
        <v>0</v>
      </c>
      <c r="D11" s="148">
        <v>0</v>
      </c>
      <c r="E11" s="149">
        <v>0</v>
      </c>
      <c r="F11" s="149"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15">
      <c r="A12" s="147" t="s">
        <v>61</v>
      </c>
      <c r="B12" s="148">
        <v>0</v>
      </c>
      <c r="C12" s="148">
        <v>0</v>
      </c>
      <c r="D12" s="148">
        <v>0</v>
      </c>
      <c r="E12" s="149">
        <v>10.4</v>
      </c>
      <c r="F12" s="149"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15">
      <c r="A13" s="147" t="s">
        <v>62</v>
      </c>
      <c r="B13" s="148">
        <v>0</v>
      </c>
      <c r="C13" s="148">
        <v>0</v>
      </c>
      <c r="D13" s="148">
        <v>0</v>
      </c>
      <c r="E13" s="149">
        <v>9.44</v>
      </c>
      <c r="F13" s="149"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15">
      <c r="A14" s="147" t="s">
        <v>63</v>
      </c>
      <c r="B14" s="148">
        <v>0</v>
      </c>
      <c r="C14" s="148">
        <v>0</v>
      </c>
      <c r="D14" s="148">
        <v>0</v>
      </c>
      <c r="E14" s="149">
        <v>0</v>
      </c>
      <c r="F14" s="149">
        <v>1.46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15">
      <c r="A15" s="147" t="s">
        <v>64</v>
      </c>
      <c r="B15" s="148">
        <v>0</v>
      </c>
      <c r="C15" s="148">
        <v>0</v>
      </c>
      <c r="D15" s="148">
        <v>0</v>
      </c>
      <c r="E15" s="149">
        <v>0</v>
      </c>
      <c r="F15" s="149">
        <v>0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15">
      <c r="A16" s="2" t="s">
        <v>59</v>
      </c>
      <c r="B16" s="150">
        <v>0</v>
      </c>
      <c r="C16" s="150">
        <v>0</v>
      </c>
      <c r="D16" s="150">
        <v>0</v>
      </c>
      <c r="E16" s="151">
        <v>19.84</v>
      </c>
      <c r="F16" s="151">
        <v>1.46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6" ht="15">
      <c r="A17" s="1"/>
      <c r="B17" s="140"/>
      <c r="C17" s="140"/>
      <c r="D17" s="140"/>
      <c r="E17" s="139"/>
      <c r="F17" s="139"/>
    </row>
    <row r="18" spans="1:26" ht="15">
      <c r="A18" s="2" t="s">
        <v>65</v>
      </c>
      <c r="B18" s="150"/>
      <c r="C18" s="148"/>
      <c r="D18" s="148"/>
      <c r="E18" s="149"/>
      <c r="F18" s="149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15">
      <c r="A19" s="147" t="s">
        <v>66</v>
      </c>
      <c r="B19" s="148">
        <v>0</v>
      </c>
      <c r="C19" s="148">
        <v>0</v>
      </c>
      <c r="D19" s="148">
        <v>0</v>
      </c>
      <c r="E19" s="149">
        <v>0.11</v>
      </c>
      <c r="F19" s="149">
        <v>0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5">
      <c r="A20" s="147" t="s">
        <v>67</v>
      </c>
      <c r="B20" s="148">
        <v>0</v>
      </c>
      <c r="C20" s="148">
        <v>0</v>
      </c>
      <c r="D20" s="148">
        <v>0</v>
      </c>
      <c r="E20" s="149">
        <v>0.02</v>
      </c>
      <c r="F20" s="149"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5">
      <c r="A21" s="147" t="s">
        <v>68</v>
      </c>
      <c r="B21" s="148">
        <v>0</v>
      </c>
      <c r="C21" s="148">
        <v>0</v>
      </c>
      <c r="D21" s="148">
        <v>0</v>
      </c>
      <c r="E21" s="149">
        <v>1.56</v>
      </c>
      <c r="F21" s="149">
        <v>0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15">
      <c r="A22" s="147" t="s">
        <v>69</v>
      </c>
      <c r="B22" s="148">
        <v>0</v>
      </c>
      <c r="C22" s="148">
        <v>0</v>
      </c>
      <c r="D22" s="148">
        <v>0</v>
      </c>
      <c r="E22" s="149">
        <v>0.16</v>
      </c>
      <c r="F22" s="149"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5">
      <c r="A23" s="147" t="s">
        <v>70</v>
      </c>
      <c r="B23" s="148">
        <v>0</v>
      </c>
      <c r="C23" s="148">
        <v>0</v>
      </c>
      <c r="D23" s="148">
        <v>0</v>
      </c>
      <c r="E23" s="149">
        <v>1.82</v>
      </c>
      <c r="F23" s="149">
        <v>0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5">
      <c r="A24" s="147" t="s">
        <v>71</v>
      </c>
      <c r="B24" s="148">
        <v>0</v>
      </c>
      <c r="C24" s="148">
        <v>0</v>
      </c>
      <c r="D24" s="148">
        <v>0</v>
      </c>
      <c r="E24" s="149">
        <v>0.21</v>
      </c>
      <c r="F24" s="149">
        <v>0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ht="15">
      <c r="A25" s="147" t="s">
        <v>72</v>
      </c>
      <c r="B25" s="148">
        <v>0</v>
      </c>
      <c r="C25" s="148">
        <v>0</v>
      </c>
      <c r="D25" s="148">
        <v>0</v>
      </c>
      <c r="E25" s="149">
        <v>0.03</v>
      </c>
      <c r="F25" s="149">
        <v>0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ht="15">
      <c r="A26" s="2" t="s">
        <v>65</v>
      </c>
      <c r="B26" s="150">
        <v>0</v>
      </c>
      <c r="C26" s="150">
        <v>0</v>
      </c>
      <c r="D26" s="150">
        <v>0</v>
      </c>
      <c r="E26" s="151">
        <v>3.91</v>
      </c>
      <c r="F26" s="151">
        <v>0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6" ht="15">
      <c r="A27" s="1"/>
      <c r="B27" s="140"/>
      <c r="C27" s="140"/>
      <c r="D27" s="140"/>
      <c r="E27" s="139"/>
      <c r="F27" s="139"/>
    </row>
    <row r="28" spans="1:26" ht="15">
      <c r="A28" s="2" t="s">
        <v>73</v>
      </c>
      <c r="B28" s="150">
        <v>0</v>
      </c>
      <c r="C28" s="150">
        <v>0</v>
      </c>
      <c r="D28" s="150">
        <v>0</v>
      </c>
      <c r="E28" s="151">
        <v>23.75</v>
      </c>
      <c r="F28" s="151">
        <v>1.46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6" ht="15">
      <c r="A29" s="1"/>
      <c r="B29" s="140"/>
      <c r="C29" s="140"/>
      <c r="D29" s="140"/>
      <c r="E29" s="139"/>
      <c r="F29" s="139"/>
    </row>
    <row r="30" spans="1:6" ht="15">
      <c r="A30" s="1"/>
      <c r="B30" s="140"/>
      <c r="C30" s="140"/>
      <c r="D30" s="140"/>
      <c r="E30" s="139"/>
      <c r="F30" s="139"/>
    </row>
    <row r="31" spans="1:6" ht="15">
      <c r="A31" s="1"/>
      <c r="B31" s="140"/>
      <c r="C31" s="140"/>
      <c r="D31" s="140"/>
      <c r="E31" s="139"/>
      <c r="F31" s="139"/>
    </row>
    <row r="32" spans="1:6" ht="15">
      <c r="A32" s="1"/>
      <c r="B32" s="140"/>
      <c r="C32" s="140"/>
      <c r="D32" s="140"/>
      <c r="E32" s="139"/>
      <c r="F32" s="139"/>
    </row>
    <row r="33" spans="1:6" ht="15">
      <c r="A33" s="1"/>
      <c r="B33" s="140"/>
      <c r="C33" s="140"/>
      <c r="D33" s="140"/>
      <c r="E33" s="139"/>
      <c r="F33" s="139"/>
    </row>
    <row r="34" spans="1:6" ht="15">
      <c r="A34" s="1"/>
      <c r="B34" s="140"/>
      <c r="C34" s="140"/>
      <c r="D34" s="140"/>
      <c r="E34" s="139"/>
      <c r="F34" s="139"/>
    </row>
    <row r="35" spans="1:6" ht="15">
      <c r="A35" s="1"/>
      <c r="B35" s="140"/>
      <c r="C35" s="140"/>
      <c r="D35" s="140"/>
      <c r="E35" s="139"/>
      <c r="F35" s="139"/>
    </row>
    <row r="36" spans="1:6" ht="15">
      <c r="A36" s="1"/>
      <c r="B36" s="140"/>
      <c r="C36" s="140"/>
      <c r="D36" s="140"/>
      <c r="E36" s="139"/>
      <c r="F36" s="139"/>
    </row>
    <row r="37" spans="1:6" ht="15">
      <c r="A37" s="1"/>
      <c r="B37" s="140"/>
      <c r="C37" s="140"/>
      <c r="D37" s="140"/>
      <c r="E37" s="139"/>
      <c r="F37" s="139"/>
    </row>
    <row r="38" spans="1:6" ht="15">
      <c r="A38" s="1"/>
      <c r="B38" s="140"/>
      <c r="C38" s="140"/>
      <c r="D38" s="140"/>
      <c r="E38" s="139"/>
      <c r="F38" s="139"/>
    </row>
    <row r="39" spans="1:6" ht="15">
      <c r="A39" s="1"/>
      <c r="B39" s="140"/>
      <c r="C39" s="140"/>
      <c r="D39" s="140"/>
      <c r="E39" s="139"/>
      <c r="F39" s="139"/>
    </row>
    <row r="40" spans="1:6" ht="15">
      <c r="A40" s="1"/>
      <c r="B40" s="140"/>
      <c r="C40" s="140"/>
      <c r="D40" s="140"/>
      <c r="E40" s="139"/>
      <c r="F40" s="139"/>
    </row>
    <row r="41" spans="1:6" ht="15">
      <c r="A41" s="1"/>
      <c r="B41" s="140"/>
      <c r="C41" s="140"/>
      <c r="D41" s="140"/>
      <c r="E41" s="139"/>
      <c r="F41" s="139"/>
    </row>
    <row r="42" spans="1:6" ht="15">
      <c r="A42" s="1"/>
      <c r="B42" s="140"/>
      <c r="C42" s="140"/>
      <c r="D42" s="140"/>
      <c r="E42" s="139"/>
      <c r="F42" s="139"/>
    </row>
    <row r="43" spans="1:6" ht="15">
      <c r="A43" s="1"/>
      <c r="B43" s="140"/>
      <c r="C43" s="140"/>
      <c r="D43" s="140"/>
      <c r="E43" s="139"/>
      <c r="F43" s="139"/>
    </row>
    <row r="44" spans="1:6" ht="15">
      <c r="A44" s="1"/>
      <c r="B44" s="140"/>
      <c r="C44" s="140"/>
      <c r="D44" s="140"/>
      <c r="E44" s="139"/>
      <c r="F44" s="139"/>
    </row>
    <row r="45" spans="1:6" ht="15">
      <c r="A45" s="1"/>
      <c r="B45" s="140"/>
      <c r="C45" s="140"/>
      <c r="D45" s="140"/>
      <c r="E45" s="139"/>
      <c r="F45" s="139"/>
    </row>
    <row r="46" spans="1:6" ht="15">
      <c r="A46" s="1"/>
      <c r="B46" s="140"/>
      <c r="C46" s="140"/>
      <c r="D46" s="140"/>
      <c r="E46" s="139"/>
      <c r="F46" s="139"/>
    </row>
    <row r="47" spans="1:6" ht="15">
      <c r="A47" s="1"/>
      <c r="B47" s="140"/>
      <c r="C47" s="140"/>
      <c r="D47" s="140"/>
      <c r="E47" s="139"/>
      <c r="F47" s="139"/>
    </row>
    <row r="48" spans="1:6" ht="15">
      <c r="A48" s="1"/>
      <c r="B48" s="140"/>
      <c r="C48" s="140"/>
      <c r="D48" s="140"/>
      <c r="E48" s="139"/>
      <c r="F48" s="139"/>
    </row>
    <row r="49" spans="1:6" ht="15">
      <c r="A49" s="1"/>
      <c r="B49" s="140"/>
      <c r="C49" s="140"/>
      <c r="D49" s="140"/>
      <c r="E49" s="139"/>
      <c r="F49" s="139"/>
    </row>
    <row r="50" spans="1:6" ht="15">
      <c r="A50" s="1"/>
      <c r="B50" s="140"/>
      <c r="C50" s="140"/>
      <c r="D50" s="140"/>
      <c r="E50" s="139"/>
      <c r="F50" s="139"/>
    </row>
    <row r="51" spans="1:6" ht="15">
      <c r="A51" s="1"/>
      <c r="B51" s="140"/>
      <c r="C51" s="140"/>
      <c r="D51" s="140"/>
      <c r="E51" s="139"/>
      <c r="F51" s="139"/>
    </row>
    <row r="52" spans="1:6" ht="15">
      <c r="A52" s="1"/>
      <c r="B52" s="140"/>
      <c r="C52" s="140"/>
      <c r="D52" s="140"/>
      <c r="E52" s="139"/>
      <c r="F52" s="139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pane ySplit="8" topLeftCell="A9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5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8515625" style="0" customWidth="1"/>
    <col min="10" max="15" width="0" style="0" hidden="1" customWidth="1"/>
    <col min="16" max="16" width="10.421875" style="0" customWidth="1"/>
    <col min="17" max="18" width="0" style="0" hidden="1" customWidth="1"/>
    <col min="19" max="19" width="9.0039062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5"/>
      <c r="B1" s="205" t="s">
        <v>17</v>
      </c>
      <c r="C1" s="206"/>
      <c r="D1" s="206"/>
      <c r="E1" s="206"/>
      <c r="F1" s="206"/>
      <c r="G1" s="206"/>
      <c r="H1" s="207"/>
      <c r="I1" s="156" t="s">
        <v>15</v>
      </c>
      <c r="J1" s="155"/>
      <c r="K1" s="3"/>
      <c r="L1" s="3"/>
      <c r="M1" s="3"/>
      <c r="N1" s="3"/>
      <c r="O1" s="3"/>
      <c r="P1" s="3"/>
      <c r="Q1" s="1"/>
      <c r="R1" s="1"/>
      <c r="S1" s="3"/>
      <c r="V1" s="3"/>
      <c r="W1">
        <v>30.126</v>
      </c>
    </row>
    <row r="2" spans="1:22" ht="19.5" customHeight="1">
      <c r="A2" s="155"/>
      <c r="B2" s="205" t="s">
        <v>18</v>
      </c>
      <c r="C2" s="206"/>
      <c r="D2" s="206"/>
      <c r="E2" s="206"/>
      <c r="F2" s="206"/>
      <c r="G2" s="206"/>
      <c r="H2" s="207"/>
      <c r="I2" s="156" t="s">
        <v>13</v>
      </c>
      <c r="J2" s="155"/>
      <c r="K2" s="3"/>
      <c r="L2" s="3"/>
      <c r="M2" s="3"/>
      <c r="N2" s="3"/>
      <c r="O2" s="3"/>
      <c r="P2" s="3"/>
      <c r="Q2" s="1"/>
      <c r="R2" s="1"/>
      <c r="S2" s="3"/>
      <c r="V2" s="3"/>
    </row>
    <row r="3" spans="1:22" ht="19.5" customHeight="1">
      <c r="A3" s="155"/>
      <c r="B3" s="205" t="s">
        <v>19</v>
      </c>
      <c r="C3" s="206"/>
      <c r="D3" s="206"/>
      <c r="E3" s="206"/>
      <c r="F3" s="206"/>
      <c r="G3" s="206"/>
      <c r="H3" s="207"/>
      <c r="I3" s="156"/>
      <c r="J3" s="155"/>
      <c r="K3" s="3"/>
      <c r="L3" s="3"/>
      <c r="M3" s="3"/>
      <c r="N3" s="3"/>
      <c r="O3" s="3"/>
      <c r="P3" s="3"/>
      <c r="Q3" s="1"/>
      <c r="R3" s="1"/>
      <c r="S3" s="3"/>
      <c r="V3" s="3"/>
    </row>
    <row r="4" spans="1:22" ht="15">
      <c r="A4" s="3"/>
      <c r="B4" s="5" t="s">
        <v>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5" t="s">
        <v>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9"/>
      <c r="B7" s="10" t="s">
        <v>58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"/>
      <c r="R7" s="1"/>
      <c r="S7" s="9"/>
      <c r="V7" s="9"/>
    </row>
    <row r="8" spans="1:26" ht="15.75">
      <c r="A8" s="158" t="s">
        <v>74</v>
      </c>
      <c r="B8" s="158" t="s">
        <v>75</v>
      </c>
      <c r="C8" s="158" t="s">
        <v>76</v>
      </c>
      <c r="D8" s="158" t="s">
        <v>77</v>
      </c>
      <c r="E8" s="158" t="s">
        <v>78</v>
      </c>
      <c r="F8" s="158" t="s">
        <v>79</v>
      </c>
      <c r="G8" s="158" t="s">
        <v>49</v>
      </c>
      <c r="H8" s="158" t="s">
        <v>50</v>
      </c>
      <c r="I8" s="158" t="s">
        <v>80</v>
      </c>
      <c r="J8" s="158"/>
      <c r="K8" s="158"/>
      <c r="L8" s="158"/>
      <c r="M8" s="158"/>
      <c r="N8" s="158"/>
      <c r="O8" s="158"/>
      <c r="P8" s="158" t="s">
        <v>81</v>
      </c>
      <c r="Q8" s="152"/>
      <c r="R8" s="152"/>
      <c r="S8" s="158" t="s">
        <v>82</v>
      </c>
      <c r="T8" s="154"/>
      <c r="U8" s="154"/>
      <c r="V8" s="158" t="s">
        <v>83</v>
      </c>
      <c r="W8" s="153"/>
      <c r="X8" s="153"/>
      <c r="Y8" s="153"/>
      <c r="Z8" s="153"/>
    </row>
    <row r="9" spans="1:26" ht="15">
      <c r="A9" s="141"/>
      <c r="B9" s="141"/>
      <c r="C9" s="159"/>
      <c r="D9" s="145" t="s">
        <v>59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ht="15">
      <c r="A10" s="147"/>
      <c r="B10" s="147"/>
      <c r="C10" s="147"/>
      <c r="D10" s="147" t="s">
        <v>60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4.75" customHeight="1">
      <c r="A11" s="165"/>
      <c r="B11" s="162" t="s">
        <v>85</v>
      </c>
      <c r="C11" s="166" t="s">
        <v>86</v>
      </c>
      <c r="D11" s="162" t="s">
        <v>87</v>
      </c>
      <c r="E11" s="162" t="s">
        <v>88</v>
      </c>
      <c r="F11" s="163">
        <v>31.3866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57"/>
      <c r="Q11" s="157"/>
      <c r="R11" s="157"/>
      <c r="S11" s="147"/>
      <c r="V11" s="161"/>
      <c r="Z11">
        <v>0</v>
      </c>
    </row>
    <row r="12" spans="1:26" ht="24.75" customHeight="1">
      <c r="A12" s="165"/>
      <c r="B12" s="162" t="s">
        <v>85</v>
      </c>
      <c r="C12" s="166" t="s">
        <v>89</v>
      </c>
      <c r="D12" s="162" t="s">
        <v>90</v>
      </c>
      <c r="E12" s="162" t="s">
        <v>88</v>
      </c>
      <c r="F12" s="163">
        <v>31.387</v>
      </c>
      <c r="G12" s="164">
        <v>0</v>
      </c>
      <c r="H12" s="164">
        <v>0</v>
      </c>
      <c r="I12" s="164">
        <f>ROUND(F12*(G12+H12),2)</f>
        <v>0</v>
      </c>
      <c r="J12" s="162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57"/>
      <c r="Q12" s="157"/>
      <c r="R12" s="157"/>
      <c r="S12" s="147"/>
      <c r="V12" s="161"/>
      <c r="Z12">
        <v>0</v>
      </c>
    </row>
    <row r="13" spans="1:26" ht="24.75" customHeight="1">
      <c r="A13" s="165"/>
      <c r="B13" s="162" t="s">
        <v>85</v>
      </c>
      <c r="C13" s="166" t="s">
        <v>91</v>
      </c>
      <c r="D13" s="162" t="s">
        <v>92</v>
      </c>
      <c r="E13" s="162" t="s">
        <v>88</v>
      </c>
      <c r="F13" s="163">
        <v>31.387</v>
      </c>
      <c r="G13" s="164">
        <v>0</v>
      </c>
      <c r="H13" s="164">
        <v>0</v>
      </c>
      <c r="I13" s="164">
        <f>ROUND(F13*(G13+H13),2)</f>
        <v>0</v>
      </c>
      <c r="J13" s="162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57"/>
      <c r="Q13" s="157"/>
      <c r="R13" s="157"/>
      <c r="S13" s="147"/>
      <c r="V13" s="161"/>
      <c r="Z13">
        <v>0</v>
      </c>
    </row>
    <row r="14" spans="1:26" ht="15">
      <c r="A14" s="147"/>
      <c r="B14" s="147"/>
      <c r="C14" s="147"/>
      <c r="D14" s="147" t="s">
        <v>60</v>
      </c>
      <c r="E14" s="147"/>
      <c r="F14" s="161"/>
      <c r="G14" s="150">
        <f>ROUND((SUM(L10:L13))/1,2)</f>
        <v>0</v>
      </c>
      <c r="H14" s="150">
        <f>ROUND((SUM(M10:M13))/1,2)</f>
        <v>0</v>
      </c>
      <c r="I14" s="150">
        <f>ROUND((SUM(I10:I13))/1,2)</f>
        <v>0</v>
      </c>
      <c r="J14" s="147"/>
      <c r="K14" s="147"/>
      <c r="L14" s="147">
        <f>ROUND((SUM(L10:L13))/1,2)</f>
        <v>0</v>
      </c>
      <c r="M14" s="147">
        <f>ROUND((SUM(M10:M13))/1,2)</f>
        <v>0</v>
      </c>
      <c r="N14" s="147"/>
      <c r="O14" s="147"/>
      <c r="P14" s="167"/>
      <c r="Q14" s="147"/>
      <c r="R14" s="147"/>
      <c r="S14" s="167">
        <f>ROUND((SUM(S10:S13))/1,2)</f>
        <v>0</v>
      </c>
      <c r="T14" s="144"/>
      <c r="U14" s="144"/>
      <c r="V14" s="2">
        <f>ROUND((SUM(V10:V13))/1,2)</f>
        <v>0</v>
      </c>
      <c r="W14" s="144"/>
      <c r="X14" s="144"/>
      <c r="Y14" s="144"/>
      <c r="Z14" s="144"/>
    </row>
    <row r="15" spans="1:22" ht="15">
      <c r="A15" s="1"/>
      <c r="B15" s="1"/>
      <c r="C15" s="1"/>
      <c r="D15" s="1"/>
      <c r="E15" s="1"/>
      <c r="F15" s="157"/>
      <c r="G15" s="140"/>
      <c r="H15" s="140"/>
      <c r="I15" s="140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ht="15">
      <c r="A16" s="147"/>
      <c r="B16" s="147"/>
      <c r="C16" s="147"/>
      <c r="D16" s="147" t="s">
        <v>61</v>
      </c>
      <c r="E16" s="147"/>
      <c r="F16" s="161"/>
      <c r="G16" s="148"/>
      <c r="H16" s="148"/>
      <c r="I16" s="148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4"/>
      <c r="U16" s="144"/>
      <c r="V16" s="147"/>
      <c r="W16" s="144"/>
      <c r="X16" s="144"/>
      <c r="Y16" s="144"/>
      <c r="Z16" s="144"/>
    </row>
    <row r="17" spans="1:26" ht="24.75" customHeight="1">
      <c r="A17" s="165"/>
      <c r="B17" s="162" t="s">
        <v>93</v>
      </c>
      <c r="C17" s="166" t="s">
        <v>94</v>
      </c>
      <c r="D17" s="162" t="s">
        <v>95</v>
      </c>
      <c r="E17" s="162" t="s">
        <v>96</v>
      </c>
      <c r="F17" s="163">
        <v>54.72</v>
      </c>
      <c r="G17" s="164">
        <v>0</v>
      </c>
      <c r="H17" s="164">
        <v>0</v>
      </c>
      <c r="I17" s="164">
        <f aca="true" t="shared" si="0" ref="I17:I28">ROUND(F17*(G17+H17),2)</f>
        <v>0</v>
      </c>
      <c r="J17" s="162">
        <f aca="true" t="shared" si="1" ref="J17:J28">ROUND(F17*(N17),2)</f>
        <v>0</v>
      </c>
      <c r="K17" s="1">
        <f aca="true" t="shared" si="2" ref="K17:K28">ROUND(F17*(O17),2)</f>
        <v>0</v>
      </c>
      <c r="L17" s="1">
        <f aca="true" t="shared" si="3" ref="L17:L28">ROUND(F17*(G17),2)</f>
        <v>0</v>
      </c>
      <c r="M17" s="1">
        <f aca="true" t="shared" si="4" ref="M17:M28">ROUND(F17*(H17),2)</f>
        <v>0</v>
      </c>
      <c r="N17" s="1">
        <v>0</v>
      </c>
      <c r="O17" s="1"/>
      <c r="P17" s="161">
        <v>0.04614</v>
      </c>
      <c r="Q17" s="157"/>
      <c r="R17" s="157">
        <v>0.04614</v>
      </c>
      <c r="S17" s="147">
        <f aca="true" t="shared" si="5" ref="S17:S28">ROUND(F17*(P17),3)</f>
        <v>2.525</v>
      </c>
      <c r="V17" s="161"/>
      <c r="Z17">
        <v>0</v>
      </c>
    </row>
    <row r="18" spans="1:26" ht="24.75" customHeight="1">
      <c r="A18" s="165"/>
      <c r="B18" s="162" t="s">
        <v>93</v>
      </c>
      <c r="C18" s="166" t="s">
        <v>97</v>
      </c>
      <c r="D18" s="162" t="s">
        <v>98</v>
      </c>
      <c r="E18" s="162" t="s">
        <v>96</v>
      </c>
      <c r="F18" s="163">
        <v>73.20689999999999</v>
      </c>
      <c r="G18" s="164">
        <v>0</v>
      </c>
      <c r="H18" s="164">
        <v>0</v>
      </c>
      <c r="I18" s="164">
        <f t="shared" si="0"/>
        <v>0</v>
      </c>
      <c r="J18" s="162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>
        <v>0.011835</v>
      </c>
      <c r="Q18" s="157"/>
      <c r="R18" s="157">
        <v>0.011835</v>
      </c>
      <c r="S18" s="147">
        <f t="shared" si="5"/>
        <v>0.866</v>
      </c>
      <c r="V18" s="161"/>
      <c r="Z18">
        <v>0</v>
      </c>
    </row>
    <row r="19" spans="1:26" ht="24.75" customHeight="1">
      <c r="A19" s="165"/>
      <c r="B19" s="162" t="s">
        <v>93</v>
      </c>
      <c r="C19" s="166" t="s">
        <v>99</v>
      </c>
      <c r="D19" s="162" t="s">
        <v>100</v>
      </c>
      <c r="E19" s="162" t="s">
        <v>96</v>
      </c>
      <c r="F19" s="163">
        <v>33.1733</v>
      </c>
      <c r="G19" s="164">
        <v>0</v>
      </c>
      <c r="H19" s="164">
        <v>0</v>
      </c>
      <c r="I19" s="164">
        <f t="shared" si="0"/>
        <v>0</v>
      </c>
      <c r="J19" s="162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>
        <v>0.00651</v>
      </c>
      <c r="Q19" s="157"/>
      <c r="R19" s="157">
        <v>0.00651</v>
      </c>
      <c r="S19" s="147">
        <f t="shared" si="5"/>
        <v>0.216</v>
      </c>
      <c r="V19" s="161"/>
      <c r="Z19">
        <v>0</v>
      </c>
    </row>
    <row r="20" spans="1:26" ht="24.75" customHeight="1">
      <c r="A20" s="165"/>
      <c r="B20" s="162" t="s">
        <v>93</v>
      </c>
      <c r="C20" s="166" t="s">
        <v>101</v>
      </c>
      <c r="D20" s="162" t="s">
        <v>102</v>
      </c>
      <c r="E20" s="162" t="s">
        <v>96</v>
      </c>
      <c r="F20" s="163">
        <v>54.72</v>
      </c>
      <c r="G20" s="164">
        <v>0</v>
      </c>
      <c r="H20" s="164">
        <v>0</v>
      </c>
      <c r="I20" s="164">
        <f t="shared" si="0"/>
        <v>0</v>
      </c>
      <c r="J20" s="162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1">
        <v>0.00735</v>
      </c>
      <c r="Q20" s="157"/>
      <c r="R20" s="157">
        <v>0.00735</v>
      </c>
      <c r="S20" s="147">
        <f t="shared" si="5"/>
        <v>0.402</v>
      </c>
      <c r="V20" s="161"/>
      <c r="Z20">
        <v>0</v>
      </c>
    </row>
    <row r="21" spans="1:26" ht="24.75" customHeight="1">
      <c r="A21" s="165"/>
      <c r="B21" s="162" t="s">
        <v>93</v>
      </c>
      <c r="C21" s="166" t="s">
        <v>103</v>
      </c>
      <c r="D21" s="162" t="s">
        <v>104</v>
      </c>
      <c r="E21" s="162" t="s">
        <v>96</v>
      </c>
      <c r="F21" s="163">
        <v>160.65800000000002</v>
      </c>
      <c r="G21" s="164">
        <v>0</v>
      </c>
      <c r="H21" s="164">
        <v>0</v>
      </c>
      <c r="I21" s="164">
        <f t="shared" si="0"/>
        <v>0</v>
      </c>
      <c r="J21" s="162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1">
        <v>0.00042</v>
      </c>
      <c r="Q21" s="157"/>
      <c r="R21" s="157">
        <v>0.00042</v>
      </c>
      <c r="S21" s="147">
        <f t="shared" si="5"/>
        <v>0.067</v>
      </c>
      <c r="V21" s="161"/>
      <c r="Z21">
        <v>0</v>
      </c>
    </row>
    <row r="22" spans="1:26" ht="24.75" customHeight="1">
      <c r="A22" s="165"/>
      <c r="B22" s="162" t="s">
        <v>93</v>
      </c>
      <c r="C22" s="166" t="s">
        <v>105</v>
      </c>
      <c r="D22" s="162" t="s">
        <v>106</v>
      </c>
      <c r="E22" s="162" t="s">
        <v>96</v>
      </c>
      <c r="F22" s="163">
        <v>127.48500000000001</v>
      </c>
      <c r="G22" s="164">
        <v>0</v>
      </c>
      <c r="H22" s="164">
        <v>0</v>
      </c>
      <c r="I22" s="164">
        <f t="shared" si="0"/>
        <v>0</v>
      </c>
      <c r="J22" s="162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1">
        <v>0.01264</v>
      </c>
      <c r="Q22" s="157"/>
      <c r="R22" s="157">
        <v>0.01264</v>
      </c>
      <c r="S22" s="147">
        <f t="shared" si="5"/>
        <v>1.611</v>
      </c>
      <c r="V22" s="161"/>
      <c r="Z22">
        <v>0</v>
      </c>
    </row>
    <row r="23" spans="1:26" ht="24.75" customHeight="1">
      <c r="A23" s="165"/>
      <c r="B23" s="162" t="s">
        <v>93</v>
      </c>
      <c r="C23" s="166" t="s">
        <v>107</v>
      </c>
      <c r="D23" s="162" t="s">
        <v>108</v>
      </c>
      <c r="E23" s="162" t="s">
        <v>96</v>
      </c>
      <c r="F23" s="163">
        <v>137.5</v>
      </c>
      <c r="G23" s="164">
        <v>0</v>
      </c>
      <c r="H23" s="164">
        <v>0</v>
      </c>
      <c r="I23" s="164">
        <f t="shared" si="0"/>
        <v>0</v>
      </c>
      <c r="J23" s="162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1">
        <v>0.00483</v>
      </c>
      <c r="Q23" s="157"/>
      <c r="R23" s="157">
        <v>0.00483</v>
      </c>
      <c r="S23" s="147">
        <f t="shared" si="5"/>
        <v>0.664</v>
      </c>
      <c r="V23" s="161"/>
      <c r="Z23">
        <v>0</v>
      </c>
    </row>
    <row r="24" spans="1:26" ht="24.75" customHeight="1">
      <c r="A24" s="165"/>
      <c r="B24" s="162" t="s">
        <v>93</v>
      </c>
      <c r="C24" s="166" t="s">
        <v>109</v>
      </c>
      <c r="D24" s="162" t="s">
        <v>110</v>
      </c>
      <c r="E24" s="162" t="s">
        <v>111</v>
      </c>
      <c r="F24" s="163">
        <v>4.694800000000001</v>
      </c>
      <c r="G24" s="164">
        <v>0</v>
      </c>
      <c r="H24" s="164">
        <v>0</v>
      </c>
      <c r="I24" s="164">
        <f t="shared" si="0"/>
        <v>0</v>
      </c>
      <c r="J24" s="162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1">
        <v>0.0101045</v>
      </c>
      <c r="Q24" s="157"/>
      <c r="R24" s="157">
        <v>0.0101045</v>
      </c>
      <c r="S24" s="147">
        <f t="shared" si="5"/>
        <v>0.047</v>
      </c>
      <c r="V24" s="161"/>
      <c r="Z24">
        <v>0</v>
      </c>
    </row>
    <row r="25" spans="1:26" ht="24.75" customHeight="1">
      <c r="A25" s="165"/>
      <c r="B25" s="162" t="s">
        <v>93</v>
      </c>
      <c r="C25" s="166" t="s">
        <v>112</v>
      </c>
      <c r="D25" s="162" t="s">
        <v>113</v>
      </c>
      <c r="E25" s="162" t="s">
        <v>96</v>
      </c>
      <c r="F25" s="163">
        <v>10.622499999999999</v>
      </c>
      <c r="G25" s="164">
        <v>0</v>
      </c>
      <c r="H25" s="164">
        <v>0</v>
      </c>
      <c r="I25" s="164">
        <f t="shared" si="0"/>
        <v>0</v>
      </c>
      <c r="J25" s="162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1">
        <v>0.00861</v>
      </c>
      <c r="Q25" s="157"/>
      <c r="R25" s="157">
        <v>0.00861</v>
      </c>
      <c r="S25" s="147">
        <f t="shared" si="5"/>
        <v>0.091</v>
      </c>
      <c r="V25" s="161"/>
      <c r="Z25">
        <v>0</v>
      </c>
    </row>
    <row r="26" spans="1:26" ht="24.75" customHeight="1">
      <c r="A26" s="165"/>
      <c r="B26" s="162" t="s">
        <v>93</v>
      </c>
      <c r="C26" s="166" t="s">
        <v>114</v>
      </c>
      <c r="D26" s="162" t="s">
        <v>115</v>
      </c>
      <c r="E26" s="162" t="s">
        <v>96</v>
      </c>
      <c r="F26" s="163">
        <v>11.441</v>
      </c>
      <c r="G26" s="164">
        <v>0</v>
      </c>
      <c r="H26" s="164">
        <v>0</v>
      </c>
      <c r="I26" s="164">
        <f t="shared" si="0"/>
        <v>0</v>
      </c>
      <c r="J26" s="162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1">
        <v>0.039810000000000005</v>
      </c>
      <c r="Q26" s="157"/>
      <c r="R26" s="157">
        <v>0.039810000000000005</v>
      </c>
      <c r="S26" s="147">
        <f t="shared" si="5"/>
        <v>0.455</v>
      </c>
      <c r="V26" s="161"/>
      <c r="Z26">
        <v>0</v>
      </c>
    </row>
    <row r="27" spans="1:26" ht="24.75" customHeight="1">
      <c r="A27" s="165"/>
      <c r="B27" s="162" t="s">
        <v>93</v>
      </c>
      <c r="C27" s="166" t="s">
        <v>116</v>
      </c>
      <c r="D27" s="162" t="s">
        <v>117</v>
      </c>
      <c r="E27" s="162" t="s">
        <v>96</v>
      </c>
      <c r="F27" s="163">
        <v>82.92500000000001</v>
      </c>
      <c r="G27" s="164">
        <v>0</v>
      </c>
      <c r="H27" s="164">
        <v>0</v>
      </c>
      <c r="I27" s="164">
        <f t="shared" si="0"/>
        <v>0</v>
      </c>
      <c r="J27" s="162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61">
        <v>0.0403</v>
      </c>
      <c r="Q27" s="157"/>
      <c r="R27" s="157">
        <v>0.0403</v>
      </c>
      <c r="S27" s="147">
        <f t="shared" si="5"/>
        <v>3.342</v>
      </c>
      <c r="V27" s="161"/>
      <c r="Z27">
        <v>0</v>
      </c>
    </row>
    <row r="28" spans="1:26" ht="24.75" customHeight="1">
      <c r="A28" s="165"/>
      <c r="B28" s="162" t="s">
        <v>93</v>
      </c>
      <c r="C28" s="166" t="s">
        <v>118</v>
      </c>
      <c r="D28" s="162" t="s">
        <v>119</v>
      </c>
      <c r="E28" s="162" t="s">
        <v>96</v>
      </c>
      <c r="F28" s="163">
        <v>40.316</v>
      </c>
      <c r="G28" s="164">
        <v>0</v>
      </c>
      <c r="H28" s="164">
        <v>0</v>
      </c>
      <c r="I28" s="164">
        <f t="shared" si="0"/>
        <v>0</v>
      </c>
      <c r="J28" s="162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61">
        <v>0.00288</v>
      </c>
      <c r="Q28" s="157"/>
      <c r="R28" s="157">
        <v>0.00288</v>
      </c>
      <c r="S28" s="147">
        <f t="shared" si="5"/>
        <v>0.116</v>
      </c>
      <c r="V28" s="161"/>
      <c r="Z28">
        <v>0</v>
      </c>
    </row>
    <row r="29" spans="1:26" ht="15">
      <c r="A29" s="147"/>
      <c r="B29" s="147"/>
      <c r="C29" s="147"/>
      <c r="D29" s="147" t="s">
        <v>61</v>
      </c>
      <c r="E29" s="147"/>
      <c r="F29" s="161"/>
      <c r="G29" s="150">
        <f>ROUND((SUM(L16:L28))/1,2)</f>
        <v>0</v>
      </c>
      <c r="H29" s="150">
        <f>ROUND((SUM(M16:M28))/1,2)</f>
        <v>0</v>
      </c>
      <c r="I29" s="150">
        <f>ROUND((SUM(I16:I28))/1,2)</f>
        <v>0</v>
      </c>
      <c r="J29" s="147"/>
      <c r="K29" s="147"/>
      <c r="L29" s="147">
        <f>ROUND((SUM(L16:L28))/1,2)</f>
        <v>0</v>
      </c>
      <c r="M29" s="147">
        <f>ROUND((SUM(M16:M28))/1,2)</f>
        <v>0</v>
      </c>
      <c r="N29" s="147"/>
      <c r="O29" s="147"/>
      <c r="P29" s="167"/>
      <c r="Q29" s="147"/>
      <c r="R29" s="147"/>
      <c r="S29" s="167">
        <f>ROUND((SUM(S16:S28))/1,2)</f>
        <v>10.4</v>
      </c>
      <c r="T29" s="144"/>
      <c r="U29" s="144"/>
      <c r="V29" s="2">
        <f>ROUND((SUM(V16:V28))/1,2)</f>
        <v>0</v>
      </c>
      <c r="W29" s="144"/>
      <c r="X29" s="144"/>
      <c r="Y29" s="144"/>
      <c r="Z29" s="144"/>
    </row>
    <row r="30" spans="1:22" ht="15">
      <c r="A30" s="1"/>
      <c r="B30" s="1"/>
      <c r="C30" s="1"/>
      <c r="D30" s="1"/>
      <c r="E30" s="1"/>
      <c r="F30" s="157"/>
      <c r="G30" s="140"/>
      <c r="H30" s="140"/>
      <c r="I30" s="140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15">
      <c r="A31" s="147"/>
      <c r="B31" s="147"/>
      <c r="C31" s="147"/>
      <c r="D31" s="147" t="s">
        <v>62</v>
      </c>
      <c r="E31" s="147"/>
      <c r="F31" s="161"/>
      <c r="G31" s="148"/>
      <c r="H31" s="148"/>
      <c r="I31" s="148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4"/>
      <c r="U31" s="144"/>
      <c r="V31" s="147"/>
      <c r="W31" s="144"/>
      <c r="X31" s="144"/>
      <c r="Y31" s="144"/>
      <c r="Z31" s="144"/>
    </row>
    <row r="32" spans="1:26" ht="24.75" customHeight="1">
      <c r="A32" s="165"/>
      <c r="B32" s="162" t="s">
        <v>93</v>
      </c>
      <c r="C32" s="166" t="s">
        <v>120</v>
      </c>
      <c r="D32" s="162" t="s">
        <v>121</v>
      </c>
      <c r="E32" s="162" t="s">
        <v>122</v>
      </c>
      <c r="F32" s="163">
        <v>34.1</v>
      </c>
      <c r="G32" s="164">
        <v>0</v>
      </c>
      <c r="H32" s="164">
        <v>0</v>
      </c>
      <c r="I32" s="164">
        <f>ROUND(F32*(G32+H32),2)</f>
        <v>0</v>
      </c>
      <c r="J32" s="162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61">
        <v>0.0011</v>
      </c>
      <c r="Q32" s="157"/>
      <c r="R32" s="157">
        <v>0.0011</v>
      </c>
      <c r="S32" s="147">
        <f>ROUND(F32*(P32),3)</f>
        <v>0.038</v>
      </c>
      <c r="V32" s="161"/>
      <c r="Z32">
        <v>0</v>
      </c>
    </row>
    <row r="33" spans="1:26" ht="24.75" customHeight="1">
      <c r="A33" s="165"/>
      <c r="B33" s="162" t="s">
        <v>93</v>
      </c>
      <c r="C33" s="166" t="s">
        <v>123</v>
      </c>
      <c r="D33" s="162" t="s">
        <v>124</v>
      </c>
      <c r="E33" s="162" t="s">
        <v>96</v>
      </c>
      <c r="F33" s="163">
        <v>65.56</v>
      </c>
      <c r="G33" s="164">
        <v>0</v>
      </c>
      <c r="H33" s="164">
        <v>0</v>
      </c>
      <c r="I33" s="164">
        <f>ROUND(F33*(G33+H33),2)</f>
        <v>0</v>
      </c>
      <c r="J33" s="162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1">
        <v>5E-05</v>
      </c>
      <c r="Q33" s="157"/>
      <c r="R33" s="157">
        <v>5E-05</v>
      </c>
      <c r="S33" s="147">
        <f>ROUND(F33*(P33),3)</f>
        <v>0.003</v>
      </c>
      <c r="V33" s="161"/>
      <c r="Z33">
        <v>0</v>
      </c>
    </row>
    <row r="34" spans="1:26" ht="24.75" customHeight="1">
      <c r="A34" s="165"/>
      <c r="B34" s="162" t="s">
        <v>125</v>
      </c>
      <c r="C34" s="166" t="s">
        <v>126</v>
      </c>
      <c r="D34" s="162" t="s">
        <v>127</v>
      </c>
      <c r="E34" s="162" t="s">
        <v>96</v>
      </c>
      <c r="F34" s="163">
        <v>182.68800000000002</v>
      </c>
      <c r="G34" s="164">
        <v>0</v>
      </c>
      <c r="H34" s="164">
        <v>0</v>
      </c>
      <c r="I34" s="164">
        <f>ROUND(F34*(G34+H34),2)</f>
        <v>0</v>
      </c>
      <c r="J34" s="162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1">
        <v>0.02572</v>
      </c>
      <c r="Q34" s="157"/>
      <c r="R34" s="157">
        <v>0.02572</v>
      </c>
      <c r="S34" s="147">
        <f>ROUND(F34*(P34),3)</f>
        <v>4.699</v>
      </c>
      <c r="V34" s="161"/>
      <c r="Z34">
        <v>0</v>
      </c>
    </row>
    <row r="35" spans="1:26" ht="24.75" customHeight="1">
      <c r="A35" s="165"/>
      <c r="B35" s="162" t="s">
        <v>125</v>
      </c>
      <c r="C35" s="166" t="s">
        <v>128</v>
      </c>
      <c r="D35" s="162" t="s">
        <v>129</v>
      </c>
      <c r="E35" s="162" t="s">
        <v>96</v>
      </c>
      <c r="F35" s="163">
        <v>365.376</v>
      </c>
      <c r="G35" s="164">
        <v>0</v>
      </c>
      <c r="H35" s="164">
        <v>0</v>
      </c>
      <c r="I35" s="164">
        <f>ROUND(F35*(G35+H35),2)</f>
        <v>0</v>
      </c>
      <c r="J35" s="162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57"/>
      <c r="Q35" s="157"/>
      <c r="R35" s="157"/>
      <c r="S35" s="147"/>
      <c r="V35" s="161"/>
      <c r="Z35">
        <v>0</v>
      </c>
    </row>
    <row r="36" spans="1:26" ht="24.75" customHeight="1">
      <c r="A36" s="165"/>
      <c r="B36" s="162" t="s">
        <v>130</v>
      </c>
      <c r="C36" s="166" t="s">
        <v>131</v>
      </c>
      <c r="D36" s="162" t="s">
        <v>132</v>
      </c>
      <c r="E36" s="162" t="s">
        <v>96</v>
      </c>
      <c r="F36" s="163">
        <v>182.688</v>
      </c>
      <c r="G36" s="164">
        <v>0</v>
      </c>
      <c r="H36" s="164">
        <v>0</v>
      </c>
      <c r="I36" s="164">
        <f>ROUND(F36*(G36+H36),2)</f>
        <v>0</v>
      </c>
      <c r="J36" s="162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61">
        <v>0.02572</v>
      </c>
      <c r="Q36" s="157"/>
      <c r="R36" s="157">
        <v>0.02572</v>
      </c>
      <c r="S36" s="147">
        <f>ROUND(F36*(P36),3)</f>
        <v>4.699</v>
      </c>
      <c r="V36" s="161"/>
      <c r="Z36">
        <v>0</v>
      </c>
    </row>
    <row r="37" spans="1:26" ht="15">
      <c r="A37" s="147"/>
      <c r="B37" s="147"/>
      <c r="C37" s="147"/>
      <c r="D37" s="147" t="s">
        <v>62</v>
      </c>
      <c r="E37" s="147"/>
      <c r="F37" s="161"/>
      <c r="G37" s="150">
        <f>ROUND((SUM(L31:L36))/1,2)</f>
        <v>0</v>
      </c>
      <c r="H37" s="150">
        <f>ROUND((SUM(M31:M36))/1,2)</f>
        <v>0</v>
      </c>
      <c r="I37" s="150">
        <f>ROUND((SUM(I31:I36))/1,2)</f>
        <v>0</v>
      </c>
      <c r="J37" s="147"/>
      <c r="K37" s="147"/>
      <c r="L37" s="147">
        <f>ROUND((SUM(L31:L36))/1,2)</f>
        <v>0</v>
      </c>
      <c r="M37" s="147">
        <f>ROUND((SUM(M31:M36))/1,2)</f>
        <v>0</v>
      </c>
      <c r="N37" s="147"/>
      <c r="O37" s="147"/>
      <c r="P37" s="167"/>
      <c r="Q37" s="147"/>
      <c r="R37" s="147"/>
      <c r="S37" s="167">
        <f>ROUND((SUM(S31:S36))/1,2)</f>
        <v>9.44</v>
      </c>
      <c r="T37" s="144"/>
      <c r="U37" s="144"/>
      <c r="V37" s="2">
        <f>ROUND((SUM(V31:V36))/1,2)</f>
        <v>0</v>
      </c>
      <c r="W37" s="144"/>
      <c r="X37" s="144"/>
      <c r="Y37" s="144"/>
      <c r="Z37" s="144"/>
    </row>
    <row r="38" spans="1:22" ht="15">
      <c r="A38" s="1"/>
      <c r="B38" s="1"/>
      <c r="C38" s="1"/>
      <c r="D38" s="1"/>
      <c r="E38" s="1"/>
      <c r="F38" s="157"/>
      <c r="G38" s="140"/>
      <c r="H38" s="140"/>
      <c r="I38" s="140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15">
      <c r="A39" s="147"/>
      <c r="B39" s="147"/>
      <c r="C39" s="147"/>
      <c r="D39" s="147" t="s">
        <v>63</v>
      </c>
      <c r="E39" s="147"/>
      <c r="F39" s="161"/>
      <c r="G39" s="148"/>
      <c r="H39" s="148"/>
      <c r="I39" s="148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4"/>
      <c r="U39" s="144"/>
      <c r="V39" s="147"/>
      <c r="W39" s="144"/>
      <c r="X39" s="144"/>
      <c r="Y39" s="144"/>
      <c r="Z39" s="144"/>
    </row>
    <row r="40" spans="1:26" ht="24.75" customHeight="1">
      <c r="A40" s="165"/>
      <c r="B40" s="162" t="s">
        <v>133</v>
      </c>
      <c r="C40" s="166" t="s">
        <v>134</v>
      </c>
      <c r="D40" s="162" t="s">
        <v>135</v>
      </c>
      <c r="E40" s="162" t="s">
        <v>96</v>
      </c>
      <c r="F40" s="163">
        <v>69.312</v>
      </c>
      <c r="G40" s="164">
        <v>0</v>
      </c>
      <c r="H40" s="164">
        <v>0</v>
      </c>
      <c r="I40" s="164">
        <f aca="true" t="shared" si="6" ref="I40:I45">ROUND(F40*(G40+H40),2)</f>
        <v>0</v>
      </c>
      <c r="J40" s="162">
        <f aca="true" t="shared" si="7" ref="J40:J45">ROUND(F40*(N40),2)</f>
        <v>0</v>
      </c>
      <c r="K40" s="1">
        <f aca="true" t="shared" si="8" ref="K40:K45">ROUND(F40*(O40),2)</f>
        <v>0</v>
      </c>
      <c r="L40" s="1">
        <f aca="true" t="shared" si="9" ref="L40:L45">ROUND(F40*(G40),2)</f>
        <v>0</v>
      </c>
      <c r="M40" s="1">
        <f aca="true" t="shared" si="10" ref="M40:M45">ROUND(F40*(H40),2)</f>
        <v>0</v>
      </c>
      <c r="N40" s="1">
        <v>0</v>
      </c>
      <c r="O40" s="1"/>
      <c r="P40" s="157"/>
      <c r="Q40" s="157"/>
      <c r="R40" s="157"/>
      <c r="S40" s="147"/>
      <c r="V40" s="161">
        <f>ROUND(F40*(X40),3)</f>
        <v>1.46</v>
      </c>
      <c r="X40">
        <v>0.02106</v>
      </c>
      <c r="Z40">
        <v>0</v>
      </c>
    </row>
    <row r="41" spans="1:26" ht="24.75" customHeight="1">
      <c r="A41" s="165"/>
      <c r="B41" s="162" t="s">
        <v>136</v>
      </c>
      <c r="C41" s="166" t="s">
        <v>137</v>
      </c>
      <c r="D41" s="162" t="s">
        <v>138</v>
      </c>
      <c r="E41" s="162" t="s">
        <v>139</v>
      </c>
      <c r="F41" s="163">
        <v>1.45971072</v>
      </c>
      <c r="G41" s="164">
        <v>0</v>
      </c>
      <c r="H41" s="164">
        <v>0</v>
      </c>
      <c r="I41" s="164">
        <f t="shared" si="6"/>
        <v>0</v>
      </c>
      <c r="J41" s="162">
        <f t="shared" si="7"/>
        <v>0</v>
      </c>
      <c r="K41" s="1">
        <f t="shared" si="8"/>
        <v>0</v>
      </c>
      <c r="L41" s="1">
        <f t="shared" si="9"/>
        <v>0</v>
      </c>
      <c r="M41" s="1">
        <f t="shared" si="10"/>
        <v>0</v>
      </c>
      <c r="N41" s="1">
        <v>0</v>
      </c>
      <c r="O41" s="1"/>
      <c r="P41" s="157"/>
      <c r="Q41" s="157"/>
      <c r="R41" s="157"/>
      <c r="S41" s="147"/>
      <c r="V41" s="161"/>
      <c r="Z41">
        <v>0</v>
      </c>
    </row>
    <row r="42" spans="1:26" ht="24.75" customHeight="1">
      <c r="A42" s="165"/>
      <c r="B42" s="162" t="s">
        <v>136</v>
      </c>
      <c r="C42" s="166" t="s">
        <v>140</v>
      </c>
      <c r="D42" s="162" t="s">
        <v>141</v>
      </c>
      <c r="E42" s="162" t="s">
        <v>139</v>
      </c>
      <c r="F42" s="163">
        <v>7.3</v>
      </c>
      <c r="G42" s="164">
        <v>0</v>
      </c>
      <c r="H42" s="164">
        <v>0</v>
      </c>
      <c r="I42" s="164">
        <f t="shared" si="6"/>
        <v>0</v>
      </c>
      <c r="J42" s="162">
        <f t="shared" si="7"/>
        <v>0</v>
      </c>
      <c r="K42" s="1">
        <f t="shared" si="8"/>
        <v>0</v>
      </c>
      <c r="L42" s="1">
        <f t="shared" si="9"/>
        <v>0</v>
      </c>
      <c r="M42" s="1">
        <f t="shared" si="10"/>
        <v>0</v>
      </c>
      <c r="N42" s="1">
        <v>0</v>
      </c>
      <c r="O42" s="1"/>
      <c r="P42" s="157"/>
      <c r="Q42" s="157"/>
      <c r="R42" s="157"/>
      <c r="S42" s="147"/>
      <c r="V42" s="161"/>
      <c r="Z42">
        <v>0</v>
      </c>
    </row>
    <row r="43" spans="1:26" ht="24.75" customHeight="1">
      <c r="A43" s="165"/>
      <c r="B43" s="162" t="s">
        <v>136</v>
      </c>
      <c r="C43" s="166" t="s">
        <v>142</v>
      </c>
      <c r="D43" s="162" t="s">
        <v>143</v>
      </c>
      <c r="E43" s="162" t="s">
        <v>139</v>
      </c>
      <c r="F43" s="163">
        <v>1.45971072</v>
      </c>
      <c r="G43" s="164">
        <v>0</v>
      </c>
      <c r="H43" s="164">
        <v>0</v>
      </c>
      <c r="I43" s="164">
        <f t="shared" si="6"/>
        <v>0</v>
      </c>
      <c r="J43" s="162">
        <f t="shared" si="7"/>
        <v>0</v>
      </c>
      <c r="K43" s="1">
        <f t="shared" si="8"/>
        <v>0</v>
      </c>
      <c r="L43" s="1">
        <f t="shared" si="9"/>
        <v>0</v>
      </c>
      <c r="M43" s="1">
        <f t="shared" si="10"/>
        <v>0</v>
      </c>
      <c r="N43" s="1">
        <v>0</v>
      </c>
      <c r="O43" s="1"/>
      <c r="P43" s="157"/>
      <c r="Q43" s="157"/>
      <c r="R43" s="157"/>
      <c r="S43" s="147"/>
      <c r="V43" s="161"/>
      <c r="Z43">
        <v>0</v>
      </c>
    </row>
    <row r="44" spans="1:26" ht="24.75" customHeight="1">
      <c r="A44" s="165"/>
      <c r="B44" s="162" t="s">
        <v>136</v>
      </c>
      <c r="C44" s="166" t="s">
        <v>144</v>
      </c>
      <c r="D44" s="162" t="s">
        <v>145</v>
      </c>
      <c r="E44" s="162" t="s">
        <v>139</v>
      </c>
      <c r="F44" s="163">
        <v>20.439999999999998</v>
      </c>
      <c r="G44" s="164">
        <v>0</v>
      </c>
      <c r="H44" s="164">
        <v>0</v>
      </c>
      <c r="I44" s="164">
        <f t="shared" si="6"/>
        <v>0</v>
      </c>
      <c r="J44" s="162">
        <f t="shared" si="7"/>
        <v>0</v>
      </c>
      <c r="K44" s="1">
        <f t="shared" si="8"/>
        <v>0</v>
      </c>
      <c r="L44" s="1">
        <f t="shared" si="9"/>
        <v>0</v>
      </c>
      <c r="M44" s="1">
        <f t="shared" si="10"/>
        <v>0</v>
      </c>
      <c r="N44" s="1">
        <v>0</v>
      </c>
      <c r="O44" s="1"/>
      <c r="P44" s="157"/>
      <c r="Q44" s="157"/>
      <c r="R44" s="157"/>
      <c r="S44" s="147"/>
      <c r="V44" s="161"/>
      <c r="Z44">
        <v>0</v>
      </c>
    </row>
    <row r="45" spans="1:26" ht="24.75" customHeight="1">
      <c r="A45" s="165"/>
      <c r="B45" s="162" t="s">
        <v>136</v>
      </c>
      <c r="C45" s="166" t="s">
        <v>146</v>
      </c>
      <c r="D45" s="162" t="s">
        <v>147</v>
      </c>
      <c r="E45" s="162" t="s">
        <v>148</v>
      </c>
      <c r="F45" s="163">
        <v>1.45971072</v>
      </c>
      <c r="G45" s="164">
        <v>0</v>
      </c>
      <c r="H45" s="164">
        <v>0</v>
      </c>
      <c r="I45" s="164">
        <f t="shared" si="6"/>
        <v>0</v>
      </c>
      <c r="J45" s="162">
        <f t="shared" si="7"/>
        <v>0</v>
      </c>
      <c r="K45" s="1">
        <f t="shared" si="8"/>
        <v>0</v>
      </c>
      <c r="L45" s="1">
        <f t="shared" si="9"/>
        <v>0</v>
      </c>
      <c r="M45" s="1">
        <f t="shared" si="10"/>
        <v>0</v>
      </c>
      <c r="N45" s="1">
        <v>0</v>
      </c>
      <c r="O45" s="1"/>
      <c r="P45" s="157"/>
      <c r="Q45" s="157"/>
      <c r="R45" s="157"/>
      <c r="S45" s="147"/>
      <c r="V45" s="161"/>
      <c r="Z45">
        <v>0</v>
      </c>
    </row>
    <row r="46" spans="1:26" ht="15">
      <c r="A46" s="147"/>
      <c r="B46" s="147"/>
      <c r="C46" s="147"/>
      <c r="D46" s="147" t="s">
        <v>63</v>
      </c>
      <c r="E46" s="147"/>
      <c r="F46" s="161"/>
      <c r="G46" s="150">
        <f>ROUND((SUM(L39:L45))/1,2)</f>
        <v>0</v>
      </c>
      <c r="H46" s="150">
        <f>ROUND((SUM(M39:M45))/1,2)</f>
        <v>0</v>
      </c>
      <c r="I46" s="150">
        <f>ROUND((SUM(I39:I45))/1,2)</f>
        <v>0</v>
      </c>
      <c r="J46" s="147"/>
      <c r="K46" s="147"/>
      <c r="L46" s="147">
        <f>ROUND((SUM(L39:L45))/1,2)</f>
        <v>0</v>
      </c>
      <c r="M46" s="147">
        <f>ROUND((SUM(M39:M45))/1,2)</f>
        <v>0</v>
      </c>
      <c r="N46" s="147"/>
      <c r="O46" s="147"/>
      <c r="P46" s="167"/>
      <c r="Q46" s="147"/>
      <c r="R46" s="147"/>
      <c r="S46" s="167">
        <f>ROUND((SUM(S39:S45))/1,2)</f>
        <v>0</v>
      </c>
      <c r="T46" s="144"/>
      <c r="U46" s="144"/>
      <c r="V46" s="2">
        <f>ROUND((SUM(V39:V45))/1,2)</f>
        <v>1.46</v>
      </c>
      <c r="W46" s="144"/>
      <c r="X46" s="144"/>
      <c r="Y46" s="144"/>
      <c r="Z46" s="144"/>
    </row>
    <row r="47" spans="1:22" ht="15">
      <c r="A47" s="1"/>
      <c r="B47" s="1"/>
      <c r="C47" s="1"/>
      <c r="D47" s="1"/>
      <c r="E47" s="1"/>
      <c r="F47" s="157"/>
      <c r="G47" s="140"/>
      <c r="H47" s="140"/>
      <c r="I47" s="140"/>
      <c r="J47" s="1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ht="15">
      <c r="A48" s="147"/>
      <c r="B48" s="147"/>
      <c r="C48" s="147"/>
      <c r="D48" s="147" t="s">
        <v>64</v>
      </c>
      <c r="E48" s="147"/>
      <c r="F48" s="161"/>
      <c r="G48" s="148"/>
      <c r="H48" s="148"/>
      <c r="I48" s="148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4"/>
      <c r="U48" s="144"/>
      <c r="V48" s="147"/>
      <c r="W48" s="144"/>
      <c r="X48" s="144"/>
      <c r="Y48" s="144"/>
      <c r="Z48" s="144"/>
    </row>
    <row r="49" spans="1:26" ht="24.75" customHeight="1">
      <c r="A49" s="165"/>
      <c r="B49" s="162" t="s">
        <v>93</v>
      </c>
      <c r="C49" s="166" t="s">
        <v>149</v>
      </c>
      <c r="D49" s="162" t="s">
        <v>150</v>
      </c>
      <c r="E49" s="162" t="s">
        <v>139</v>
      </c>
      <c r="F49" s="163">
        <v>19.842957246100006</v>
      </c>
      <c r="G49" s="164">
        <v>0</v>
      </c>
      <c r="H49" s="164">
        <v>0</v>
      </c>
      <c r="I49" s="164">
        <f>ROUND(F49*(G49+H49),2)</f>
        <v>0</v>
      </c>
      <c r="J49" s="162">
        <f>ROUND(F49*(N49),2)</f>
        <v>0</v>
      </c>
      <c r="K49" s="1">
        <f>ROUND(F49*(O49),2)</f>
        <v>0</v>
      </c>
      <c r="L49" s="1">
        <f>ROUND(F49*(G49),2)</f>
        <v>0</v>
      </c>
      <c r="M49" s="1">
        <f>ROUND(F49*(H49),2)</f>
        <v>0</v>
      </c>
      <c r="N49" s="1">
        <v>0</v>
      </c>
      <c r="O49" s="1"/>
      <c r="P49" s="157"/>
      <c r="Q49" s="157"/>
      <c r="R49" s="157"/>
      <c r="S49" s="147"/>
      <c r="V49" s="161"/>
      <c r="Z49">
        <v>0</v>
      </c>
    </row>
    <row r="50" spans="1:26" ht="15">
      <c r="A50" s="147"/>
      <c r="B50" s="147"/>
      <c r="C50" s="147"/>
      <c r="D50" s="147" t="s">
        <v>64</v>
      </c>
      <c r="E50" s="147"/>
      <c r="F50" s="161"/>
      <c r="G50" s="150">
        <f>ROUND((SUM(L48:L49))/1,2)</f>
        <v>0</v>
      </c>
      <c r="H50" s="150">
        <f>ROUND((SUM(M48:M49))/1,2)</f>
        <v>0</v>
      </c>
      <c r="I50" s="150">
        <f>ROUND((SUM(I48:I49))/1,2)</f>
        <v>0</v>
      </c>
      <c r="J50" s="147"/>
      <c r="K50" s="147"/>
      <c r="L50" s="147">
        <f>ROUND((SUM(L48:L49))/1,2)</f>
        <v>0</v>
      </c>
      <c r="M50" s="147">
        <f>ROUND((SUM(M48:M49))/1,2)</f>
        <v>0</v>
      </c>
      <c r="N50" s="147"/>
      <c r="O50" s="147"/>
      <c r="P50" s="167"/>
      <c r="Q50" s="147"/>
      <c r="R50" s="147"/>
      <c r="S50" s="167">
        <f>ROUND((SUM(S48:S49))/1,2)</f>
        <v>0</v>
      </c>
      <c r="T50" s="144"/>
      <c r="U50" s="144"/>
      <c r="V50" s="2">
        <f>ROUND((SUM(V48:V49))/1,2)</f>
        <v>0</v>
      </c>
      <c r="W50" s="144"/>
      <c r="X50" s="144"/>
      <c r="Y50" s="144"/>
      <c r="Z50" s="144"/>
    </row>
    <row r="51" spans="1:22" ht="15">
      <c r="A51" s="1"/>
      <c r="B51" s="1"/>
      <c r="C51" s="1"/>
      <c r="D51" s="1"/>
      <c r="E51" s="1"/>
      <c r="F51" s="157"/>
      <c r="G51" s="140"/>
      <c r="H51" s="140"/>
      <c r="I51" s="140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2" ht="15">
      <c r="A52" s="147"/>
      <c r="B52" s="147"/>
      <c r="C52" s="147"/>
      <c r="D52" s="2" t="s">
        <v>59</v>
      </c>
      <c r="E52" s="147"/>
      <c r="F52" s="161"/>
      <c r="G52" s="150">
        <f>ROUND((SUM(L9:L51))/2,2)</f>
        <v>0</v>
      </c>
      <c r="H52" s="150">
        <f>ROUND((SUM(M9:M51))/2,2)</f>
        <v>0</v>
      </c>
      <c r="I52" s="150">
        <f>ROUND((SUM(I9:I51))/2,2)</f>
        <v>0</v>
      </c>
      <c r="J52" s="148"/>
      <c r="K52" s="147"/>
      <c r="L52" s="148">
        <f>ROUND((SUM(L9:L51))/2,2)</f>
        <v>0</v>
      </c>
      <c r="M52" s="148">
        <f>ROUND((SUM(M9:M51))/2,2)</f>
        <v>0</v>
      </c>
      <c r="N52" s="147"/>
      <c r="O52" s="147"/>
      <c r="P52" s="167"/>
      <c r="Q52" s="147"/>
      <c r="R52" s="147"/>
      <c r="S52" s="167">
        <f>ROUND((SUM(S9:S51))/2,2)</f>
        <v>19.84</v>
      </c>
      <c r="T52" s="144"/>
      <c r="U52" s="144"/>
      <c r="V52" s="2">
        <f>ROUND((SUM(V9:V51))/2,2)</f>
        <v>1.46</v>
      </c>
    </row>
    <row r="53" spans="1:22" ht="15">
      <c r="A53" s="1"/>
      <c r="B53" s="1"/>
      <c r="C53" s="1"/>
      <c r="D53" s="1"/>
      <c r="E53" s="1"/>
      <c r="F53" s="157"/>
      <c r="G53" s="140"/>
      <c r="H53" s="140"/>
      <c r="I53" s="140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 ht="15">
      <c r="A54" s="147"/>
      <c r="B54" s="147"/>
      <c r="C54" s="147"/>
      <c r="D54" s="2" t="s">
        <v>65</v>
      </c>
      <c r="E54" s="147"/>
      <c r="F54" s="161"/>
      <c r="G54" s="148"/>
      <c r="H54" s="148"/>
      <c r="I54" s="148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4"/>
      <c r="U54" s="144"/>
      <c r="V54" s="147"/>
      <c r="W54" s="144"/>
      <c r="X54" s="144"/>
      <c r="Y54" s="144"/>
      <c r="Z54" s="144"/>
    </row>
    <row r="55" spans="1:26" ht="15">
      <c r="A55" s="147"/>
      <c r="B55" s="147"/>
      <c r="C55" s="147"/>
      <c r="D55" s="147" t="s">
        <v>66</v>
      </c>
      <c r="E55" s="147"/>
      <c r="F55" s="161"/>
      <c r="G55" s="148"/>
      <c r="H55" s="148"/>
      <c r="I55" s="148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4"/>
      <c r="U55" s="144"/>
      <c r="V55" s="147"/>
      <c r="W55" s="144"/>
      <c r="X55" s="144"/>
      <c r="Y55" s="144"/>
      <c r="Z55" s="144"/>
    </row>
    <row r="56" spans="1:26" ht="24.75" customHeight="1">
      <c r="A56" s="165"/>
      <c r="B56" s="162" t="s">
        <v>151</v>
      </c>
      <c r="C56" s="166" t="s">
        <v>152</v>
      </c>
      <c r="D56" s="162" t="s">
        <v>153</v>
      </c>
      <c r="E56" s="162" t="s">
        <v>96</v>
      </c>
      <c r="F56" s="163">
        <v>65.664</v>
      </c>
      <c r="G56" s="164">
        <v>0</v>
      </c>
      <c r="H56" s="164">
        <v>0</v>
      </c>
      <c r="I56" s="164">
        <f>ROUND(F56*(G56+H56),2)</f>
        <v>0</v>
      </c>
      <c r="J56" s="162">
        <f>ROUND(F56*(N56),2)</f>
        <v>0</v>
      </c>
      <c r="K56" s="1">
        <f>ROUND(F56*(O56),2)</f>
        <v>0</v>
      </c>
      <c r="L56" s="1">
        <f>ROUND(F56*(G56),2)</f>
        <v>0</v>
      </c>
      <c r="M56" s="1">
        <f>ROUND(F56*(H56),2)</f>
        <v>0</v>
      </c>
      <c r="N56" s="1">
        <v>0</v>
      </c>
      <c r="O56" s="1"/>
      <c r="P56" s="161">
        <v>0.00165</v>
      </c>
      <c r="Q56" s="157"/>
      <c r="R56" s="157">
        <v>0.00165</v>
      </c>
      <c r="S56" s="147">
        <f>ROUND(F56*(P56),3)</f>
        <v>0.108</v>
      </c>
      <c r="V56" s="161"/>
      <c r="Z56">
        <v>0</v>
      </c>
    </row>
    <row r="57" spans="1:26" ht="24.75" customHeight="1">
      <c r="A57" s="165"/>
      <c r="B57" s="162" t="s">
        <v>151</v>
      </c>
      <c r="C57" s="166" t="s">
        <v>154</v>
      </c>
      <c r="D57" s="162" t="s">
        <v>155</v>
      </c>
      <c r="E57" s="162" t="s">
        <v>156</v>
      </c>
      <c r="F57" s="163">
        <v>2.9000000000000004</v>
      </c>
      <c r="G57" s="164">
        <v>0</v>
      </c>
      <c r="H57" s="164">
        <v>0</v>
      </c>
      <c r="I57" s="164">
        <f>ROUND(F57*(G57+H57),2)</f>
        <v>0</v>
      </c>
      <c r="J57" s="162">
        <f>ROUND(F57*(N57),2)</f>
        <v>0</v>
      </c>
      <c r="K57" s="1">
        <f>ROUND(F57*(O57),2)</f>
        <v>0</v>
      </c>
      <c r="L57" s="1">
        <f>ROUND(F57*(G57),2)</f>
        <v>0</v>
      </c>
      <c r="M57" s="1">
        <f>ROUND(F57*(H57),2)</f>
        <v>0</v>
      </c>
      <c r="N57" s="1">
        <v>0</v>
      </c>
      <c r="O57" s="1"/>
      <c r="P57" s="157"/>
      <c r="Q57" s="157"/>
      <c r="R57" s="157"/>
      <c r="S57" s="147"/>
      <c r="V57" s="161"/>
      <c r="Z57">
        <v>0</v>
      </c>
    </row>
    <row r="58" spans="1:26" ht="15">
      <c r="A58" s="147"/>
      <c r="B58" s="147"/>
      <c r="C58" s="147"/>
      <c r="D58" s="147" t="s">
        <v>66</v>
      </c>
      <c r="E58" s="147"/>
      <c r="F58" s="161"/>
      <c r="G58" s="150">
        <f>ROUND((SUM(L55:L57))/1,2)</f>
        <v>0</v>
      </c>
      <c r="H58" s="150">
        <f>ROUND((SUM(M55:M57))/1,2)</f>
        <v>0</v>
      </c>
      <c r="I58" s="150">
        <f>ROUND((SUM(I55:I57))/1,2)</f>
        <v>0</v>
      </c>
      <c r="J58" s="147"/>
      <c r="K58" s="147"/>
      <c r="L58" s="147">
        <f>ROUND((SUM(L55:L57))/1,2)</f>
        <v>0</v>
      </c>
      <c r="M58" s="147">
        <f>ROUND((SUM(M55:M57))/1,2)</f>
        <v>0</v>
      </c>
      <c r="N58" s="147"/>
      <c r="O58" s="147"/>
      <c r="P58" s="167"/>
      <c r="Q58" s="147"/>
      <c r="R58" s="147"/>
      <c r="S58" s="167">
        <f>ROUND((SUM(S55:S57))/1,2)</f>
        <v>0.11</v>
      </c>
      <c r="T58" s="144"/>
      <c r="U58" s="144"/>
      <c r="V58" s="2">
        <f>ROUND((SUM(V55:V57))/1,2)</f>
        <v>0</v>
      </c>
      <c r="W58" s="144"/>
      <c r="X58" s="144"/>
      <c r="Y58" s="144"/>
      <c r="Z58" s="144"/>
    </row>
    <row r="59" spans="1:22" ht="15">
      <c r="A59" s="1"/>
      <c r="B59" s="1"/>
      <c r="C59" s="1"/>
      <c r="D59" s="1"/>
      <c r="E59" s="1"/>
      <c r="F59" s="157"/>
      <c r="G59" s="140"/>
      <c r="H59" s="140"/>
      <c r="I59" s="140"/>
      <c r="J59" s="1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 ht="15">
      <c r="A60" s="147"/>
      <c r="B60" s="147"/>
      <c r="C60" s="147"/>
      <c r="D60" s="147" t="s">
        <v>67</v>
      </c>
      <c r="E60" s="147"/>
      <c r="F60" s="161"/>
      <c r="G60" s="148"/>
      <c r="H60" s="148"/>
      <c r="I60" s="148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4"/>
      <c r="U60" s="144"/>
      <c r="V60" s="147"/>
      <c r="W60" s="144"/>
      <c r="X60" s="144"/>
      <c r="Y60" s="144"/>
      <c r="Z60" s="144"/>
    </row>
    <row r="61" spans="1:26" ht="24.75" customHeight="1">
      <c r="A61" s="165"/>
      <c r="B61" s="162" t="s">
        <v>157</v>
      </c>
      <c r="C61" s="166" t="s">
        <v>158</v>
      </c>
      <c r="D61" s="162" t="s">
        <v>159</v>
      </c>
      <c r="E61" s="162" t="s">
        <v>96</v>
      </c>
      <c r="F61" s="163">
        <v>69.312</v>
      </c>
      <c r="G61" s="164">
        <v>0</v>
      </c>
      <c r="H61" s="164">
        <v>0</v>
      </c>
      <c r="I61" s="164">
        <f>ROUND(F61*(G61+H61),2)</f>
        <v>0</v>
      </c>
      <c r="J61" s="162">
        <f>ROUND(F61*(N61),2)</f>
        <v>0</v>
      </c>
      <c r="K61" s="1">
        <f>ROUND(F61*(O61),2)</f>
        <v>0</v>
      </c>
      <c r="L61" s="1">
        <f>ROUND(F61*(G61),2)</f>
        <v>0</v>
      </c>
      <c r="M61" s="1">
        <f>ROUND(F61*(H61),2)</f>
        <v>0</v>
      </c>
      <c r="N61" s="1">
        <v>0</v>
      </c>
      <c r="O61" s="1"/>
      <c r="P61" s="161">
        <v>0.0003</v>
      </c>
      <c r="Q61" s="157"/>
      <c r="R61" s="157">
        <v>0.0003</v>
      </c>
      <c r="S61" s="147">
        <f>ROUND(F61*(P61),3)</f>
        <v>0.021</v>
      </c>
      <c r="V61" s="161"/>
      <c r="Z61">
        <v>0</v>
      </c>
    </row>
    <row r="62" spans="1:26" ht="24.75" customHeight="1">
      <c r="A62" s="165"/>
      <c r="B62" s="162" t="s">
        <v>160</v>
      </c>
      <c r="C62" s="166" t="s">
        <v>161</v>
      </c>
      <c r="D62" s="162" t="s">
        <v>162</v>
      </c>
      <c r="E62" s="162" t="s">
        <v>111</v>
      </c>
      <c r="F62" s="163">
        <v>72.7776</v>
      </c>
      <c r="G62" s="164">
        <v>0</v>
      </c>
      <c r="H62" s="164">
        <v>0</v>
      </c>
      <c r="I62" s="164">
        <f>ROUND(F62*(G62+H62),2)</f>
        <v>0</v>
      </c>
      <c r="J62" s="162">
        <f>ROUND(F62*(N62),2)</f>
        <v>0</v>
      </c>
      <c r="K62" s="1">
        <f>ROUND(F62*(O62),2)</f>
        <v>0</v>
      </c>
      <c r="L62" s="1">
        <f>ROUND(F62*(G62),2)</f>
        <v>0</v>
      </c>
      <c r="M62" s="1">
        <f>ROUND(F62*(H62),2)</f>
        <v>0</v>
      </c>
      <c r="N62" s="1">
        <v>0</v>
      </c>
      <c r="O62" s="1"/>
      <c r="P62" s="157"/>
      <c r="Q62" s="157"/>
      <c r="R62" s="157"/>
      <c r="S62" s="147"/>
      <c r="V62" s="161"/>
      <c r="Z62">
        <v>0</v>
      </c>
    </row>
    <row r="63" spans="1:26" ht="24.75" customHeight="1">
      <c r="A63" s="165"/>
      <c r="B63" s="162" t="s">
        <v>157</v>
      </c>
      <c r="C63" s="166" t="s">
        <v>163</v>
      </c>
      <c r="D63" s="162" t="s">
        <v>164</v>
      </c>
      <c r="E63" s="162" t="s">
        <v>165</v>
      </c>
      <c r="F63" s="163">
        <v>69.312</v>
      </c>
      <c r="G63" s="164">
        <v>0</v>
      </c>
      <c r="H63" s="164">
        <v>0</v>
      </c>
      <c r="I63" s="164">
        <f>ROUND(F63*(G63+H63),2)</f>
        <v>0</v>
      </c>
      <c r="J63" s="162">
        <f>ROUND(F63*(N63),2)</f>
        <v>0</v>
      </c>
      <c r="K63" s="1">
        <f>ROUND(F63*(O63),2)</f>
        <v>0</v>
      </c>
      <c r="L63" s="1">
        <f>ROUND(F63*(G63),2)</f>
        <v>0</v>
      </c>
      <c r="M63" s="1">
        <f>ROUND(F63*(H63),2)</f>
        <v>0</v>
      </c>
      <c r="N63" s="1">
        <v>0</v>
      </c>
      <c r="O63" s="1"/>
      <c r="P63" s="157"/>
      <c r="Q63" s="157"/>
      <c r="R63" s="157"/>
      <c r="S63" s="147"/>
      <c r="V63" s="161"/>
      <c r="Z63">
        <v>0</v>
      </c>
    </row>
    <row r="64" spans="1:26" ht="24.75" customHeight="1">
      <c r="A64" s="165"/>
      <c r="B64" s="162" t="s">
        <v>160</v>
      </c>
      <c r="C64" s="166" t="s">
        <v>166</v>
      </c>
      <c r="D64" s="162" t="s">
        <v>167</v>
      </c>
      <c r="E64" s="162" t="s">
        <v>168</v>
      </c>
      <c r="F64" s="163">
        <v>79.7088</v>
      </c>
      <c r="G64" s="164">
        <v>0</v>
      </c>
      <c r="H64" s="164">
        <v>0</v>
      </c>
      <c r="I64" s="164">
        <f>ROUND(F64*(G64+H64),2)</f>
        <v>0</v>
      </c>
      <c r="J64" s="162">
        <f>ROUND(F64*(N64),2)</f>
        <v>0</v>
      </c>
      <c r="K64" s="1">
        <f>ROUND(F64*(O64),2)</f>
        <v>0</v>
      </c>
      <c r="L64" s="1">
        <f>ROUND(F64*(G64),2)</f>
        <v>0</v>
      </c>
      <c r="M64" s="1">
        <f>ROUND(F64*(H64),2)</f>
        <v>0</v>
      </c>
      <c r="N64" s="1">
        <v>0</v>
      </c>
      <c r="O64" s="1"/>
      <c r="P64" s="157"/>
      <c r="Q64" s="157"/>
      <c r="R64" s="157"/>
      <c r="S64" s="147"/>
      <c r="V64" s="161"/>
      <c r="Z64">
        <v>0</v>
      </c>
    </row>
    <row r="65" spans="1:26" ht="24.75" customHeight="1">
      <c r="A65" s="165"/>
      <c r="B65" s="162" t="s">
        <v>169</v>
      </c>
      <c r="C65" s="166" t="s">
        <v>170</v>
      </c>
      <c r="D65" s="162" t="s">
        <v>171</v>
      </c>
      <c r="E65" s="162" t="s">
        <v>156</v>
      </c>
      <c r="F65" s="163">
        <v>1.6</v>
      </c>
      <c r="G65" s="164">
        <v>0</v>
      </c>
      <c r="H65" s="164">
        <v>0</v>
      </c>
      <c r="I65" s="164">
        <f>ROUND(F65*(G65+H65),2)</f>
        <v>0</v>
      </c>
      <c r="J65" s="162">
        <f>ROUND(F65*(N65),2)</f>
        <v>0</v>
      </c>
      <c r="K65" s="1">
        <f>ROUND(F65*(O65),2)</f>
        <v>0</v>
      </c>
      <c r="L65" s="1">
        <f>ROUND(F65*(G65),2)</f>
        <v>0</v>
      </c>
      <c r="M65" s="1">
        <f>ROUND(F65*(H65),2)</f>
        <v>0</v>
      </c>
      <c r="N65" s="1">
        <v>0</v>
      </c>
      <c r="O65" s="1"/>
      <c r="P65" s="157"/>
      <c r="Q65" s="157"/>
      <c r="R65" s="157"/>
      <c r="S65" s="147"/>
      <c r="V65" s="161"/>
      <c r="Z65">
        <v>0</v>
      </c>
    </row>
    <row r="66" spans="1:26" ht="15">
      <c r="A66" s="147"/>
      <c r="B66" s="147"/>
      <c r="C66" s="147"/>
      <c r="D66" s="147" t="s">
        <v>67</v>
      </c>
      <c r="E66" s="147"/>
      <c r="F66" s="161"/>
      <c r="G66" s="150">
        <f>ROUND((SUM(L60:L65))/1,2)</f>
        <v>0</v>
      </c>
      <c r="H66" s="150">
        <f>ROUND((SUM(M60:M65))/1,2)</f>
        <v>0</v>
      </c>
      <c r="I66" s="150">
        <f>ROUND((SUM(I60:I65))/1,2)</f>
        <v>0</v>
      </c>
      <c r="J66" s="147"/>
      <c r="K66" s="147"/>
      <c r="L66" s="147">
        <f>ROUND((SUM(L60:L65))/1,2)</f>
        <v>0</v>
      </c>
      <c r="M66" s="147">
        <f>ROUND((SUM(M60:M65))/1,2)</f>
        <v>0</v>
      </c>
      <c r="N66" s="147"/>
      <c r="O66" s="147"/>
      <c r="P66" s="167"/>
      <c r="Q66" s="147"/>
      <c r="R66" s="147"/>
      <c r="S66" s="167">
        <f>ROUND((SUM(S60:S65))/1,2)</f>
        <v>0.02</v>
      </c>
      <c r="T66" s="144"/>
      <c r="U66" s="144"/>
      <c r="V66" s="2">
        <f>ROUND((SUM(V60:V65))/1,2)</f>
        <v>0</v>
      </c>
      <c r="W66" s="144"/>
      <c r="X66" s="144"/>
      <c r="Y66" s="144"/>
      <c r="Z66" s="144"/>
    </row>
    <row r="67" spans="1:22" ht="15">
      <c r="A67" s="1"/>
      <c r="B67" s="1"/>
      <c r="C67" s="1"/>
      <c r="D67" s="1"/>
      <c r="E67" s="1"/>
      <c r="F67" s="157"/>
      <c r="G67" s="140"/>
      <c r="H67" s="140"/>
      <c r="I67" s="140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 ht="15">
      <c r="A68" s="147"/>
      <c r="B68" s="147"/>
      <c r="C68" s="147"/>
      <c r="D68" s="147" t="s">
        <v>68</v>
      </c>
      <c r="E68" s="147"/>
      <c r="F68" s="161"/>
      <c r="G68" s="148"/>
      <c r="H68" s="148"/>
      <c r="I68" s="148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4"/>
      <c r="U68" s="144"/>
      <c r="V68" s="147"/>
      <c r="W68" s="144"/>
      <c r="X68" s="144"/>
      <c r="Y68" s="144"/>
      <c r="Z68" s="144"/>
    </row>
    <row r="69" spans="1:26" ht="24.75" customHeight="1">
      <c r="A69" s="165"/>
      <c r="B69" s="162" t="s">
        <v>172</v>
      </c>
      <c r="C69" s="166" t="s">
        <v>173</v>
      </c>
      <c r="D69" s="162" t="s">
        <v>174</v>
      </c>
      <c r="E69" s="162" t="s">
        <v>96</v>
      </c>
      <c r="F69" s="163">
        <v>69.312</v>
      </c>
      <c r="G69" s="164">
        <v>0</v>
      </c>
      <c r="H69" s="164">
        <v>0</v>
      </c>
      <c r="I69" s="164">
        <f>ROUND(F69*(G69+H69),2)</f>
        <v>0</v>
      </c>
      <c r="J69" s="162">
        <f>ROUND(F69*(N69),2)</f>
        <v>0</v>
      </c>
      <c r="K69" s="1">
        <f>ROUND(F69*(O69),2)</f>
        <v>0</v>
      </c>
      <c r="L69" s="1">
        <f>ROUND(F69*(G69),2)</f>
        <v>0</v>
      </c>
      <c r="M69" s="1">
        <f>ROUND(F69*(H69),2)</f>
        <v>0</v>
      </c>
      <c r="N69" s="1">
        <v>0</v>
      </c>
      <c r="O69" s="1"/>
      <c r="P69" s="161">
        <v>0.022481532</v>
      </c>
      <c r="Q69" s="157"/>
      <c r="R69" s="157">
        <v>0.022481532</v>
      </c>
      <c r="S69" s="147">
        <f>ROUND(F69*(P69),3)</f>
        <v>1.558</v>
      </c>
      <c r="V69" s="161"/>
      <c r="Z69">
        <v>0</v>
      </c>
    </row>
    <row r="70" spans="1:26" ht="24.75" customHeight="1">
      <c r="A70" s="165"/>
      <c r="B70" s="162" t="s">
        <v>172</v>
      </c>
      <c r="C70" s="166" t="s">
        <v>175</v>
      </c>
      <c r="D70" s="162" t="s">
        <v>176</v>
      </c>
      <c r="E70" s="162" t="s">
        <v>156</v>
      </c>
      <c r="F70" s="163">
        <v>0.7000000000000001</v>
      </c>
      <c r="G70" s="164">
        <v>0</v>
      </c>
      <c r="H70" s="164">
        <v>0</v>
      </c>
      <c r="I70" s="164">
        <f>ROUND(F70*(G70+H70),2)</f>
        <v>0</v>
      </c>
      <c r="J70" s="162">
        <f>ROUND(F70*(N70),2)</f>
        <v>0</v>
      </c>
      <c r="K70" s="1">
        <f>ROUND(F70*(O70),2)</f>
        <v>0</v>
      </c>
      <c r="L70" s="1">
        <f>ROUND(F70*(G70),2)</f>
        <v>0</v>
      </c>
      <c r="M70" s="1">
        <f>ROUND(F70*(H70),2)</f>
        <v>0</v>
      </c>
      <c r="N70" s="1">
        <v>0</v>
      </c>
      <c r="O70" s="1"/>
      <c r="P70" s="157"/>
      <c r="Q70" s="157"/>
      <c r="R70" s="157"/>
      <c r="S70" s="147"/>
      <c r="V70" s="161"/>
      <c r="Z70">
        <v>0</v>
      </c>
    </row>
    <row r="71" spans="1:26" ht="15">
      <c r="A71" s="147"/>
      <c r="B71" s="147"/>
      <c r="C71" s="147"/>
      <c r="D71" s="147" t="s">
        <v>68</v>
      </c>
      <c r="E71" s="147"/>
      <c r="F71" s="161"/>
      <c r="G71" s="150">
        <f>ROUND((SUM(L68:L70))/1,2)</f>
        <v>0</v>
      </c>
      <c r="H71" s="150">
        <f>ROUND((SUM(M68:M70))/1,2)</f>
        <v>0</v>
      </c>
      <c r="I71" s="150">
        <f>ROUND((SUM(I68:I70))/1,2)</f>
        <v>0</v>
      </c>
      <c r="J71" s="147"/>
      <c r="K71" s="147"/>
      <c r="L71" s="147">
        <f>ROUND((SUM(L68:L70))/1,2)</f>
        <v>0</v>
      </c>
      <c r="M71" s="147">
        <f>ROUND((SUM(M68:M70))/1,2)</f>
        <v>0</v>
      </c>
      <c r="N71" s="147"/>
      <c r="O71" s="147"/>
      <c r="P71" s="167"/>
      <c r="Q71" s="147"/>
      <c r="R71" s="147"/>
      <c r="S71" s="167">
        <f>ROUND((SUM(S68:S70))/1,2)</f>
        <v>1.56</v>
      </c>
      <c r="T71" s="144"/>
      <c r="U71" s="144"/>
      <c r="V71" s="2">
        <f>ROUND((SUM(V68:V70))/1,2)</f>
        <v>0</v>
      </c>
      <c r="W71" s="144"/>
      <c r="X71" s="144"/>
      <c r="Y71" s="144"/>
      <c r="Z71" s="144"/>
    </row>
    <row r="72" spans="1:22" ht="15">
      <c r="A72" s="1"/>
      <c r="B72" s="1"/>
      <c r="C72" s="1"/>
      <c r="D72" s="1"/>
      <c r="E72" s="1"/>
      <c r="F72" s="157"/>
      <c r="G72" s="140"/>
      <c r="H72" s="140"/>
      <c r="I72" s="140"/>
      <c r="J72" s="1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6" ht="15">
      <c r="A73" s="147"/>
      <c r="B73" s="147"/>
      <c r="C73" s="147"/>
      <c r="D73" s="147" t="s">
        <v>69</v>
      </c>
      <c r="E73" s="147"/>
      <c r="F73" s="161"/>
      <c r="G73" s="148"/>
      <c r="H73" s="148"/>
      <c r="I73" s="148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4"/>
      <c r="U73" s="144"/>
      <c r="V73" s="147"/>
      <c r="W73" s="144"/>
      <c r="X73" s="144"/>
      <c r="Y73" s="144"/>
      <c r="Z73" s="144"/>
    </row>
    <row r="74" spans="1:26" ht="24.75" customHeight="1">
      <c r="A74" s="165"/>
      <c r="B74" s="162" t="s">
        <v>177</v>
      </c>
      <c r="C74" s="166" t="s">
        <v>178</v>
      </c>
      <c r="D74" s="162" t="s">
        <v>179</v>
      </c>
      <c r="E74" s="162" t="s">
        <v>122</v>
      </c>
      <c r="F74" s="163">
        <v>1.9</v>
      </c>
      <c r="G74" s="164">
        <v>0</v>
      </c>
      <c r="H74" s="164">
        <v>0</v>
      </c>
      <c r="I74" s="164">
        <f aca="true" t="shared" si="11" ref="I74:I79">ROUND(F74*(G74+H74),2)</f>
        <v>0</v>
      </c>
      <c r="J74" s="162">
        <f aca="true" t="shared" si="12" ref="J74:J79">ROUND(F74*(N74),2)</f>
        <v>0</v>
      </c>
      <c r="K74" s="1">
        <f aca="true" t="shared" si="13" ref="K74:K79">ROUND(F74*(O74),2)</f>
        <v>0</v>
      </c>
      <c r="L74" s="1">
        <f aca="true" t="shared" si="14" ref="L74:L79">ROUND(F74*(G74),2)</f>
        <v>0</v>
      </c>
      <c r="M74" s="1">
        <f aca="true" t="shared" si="15" ref="M74:M79">ROUND(F74*(H74),2)</f>
        <v>0</v>
      </c>
      <c r="N74" s="1">
        <v>0</v>
      </c>
      <c r="O74" s="1"/>
      <c r="P74" s="161">
        <v>0.0028038384</v>
      </c>
      <c r="Q74" s="157"/>
      <c r="R74" s="157">
        <v>0.0028038384</v>
      </c>
      <c r="S74" s="147">
        <f>ROUND(F74*(P74),3)</f>
        <v>0.005</v>
      </c>
      <c r="V74" s="161"/>
      <c r="Z74">
        <v>0</v>
      </c>
    </row>
    <row r="75" spans="1:26" ht="24.75" customHeight="1">
      <c r="A75" s="165"/>
      <c r="B75" s="162" t="s">
        <v>177</v>
      </c>
      <c r="C75" s="166" t="s">
        <v>180</v>
      </c>
      <c r="D75" s="162" t="s">
        <v>181</v>
      </c>
      <c r="E75" s="162" t="s">
        <v>182</v>
      </c>
      <c r="F75" s="163">
        <v>10</v>
      </c>
      <c r="G75" s="164">
        <v>0</v>
      </c>
      <c r="H75" s="164">
        <v>0</v>
      </c>
      <c r="I75" s="164">
        <f t="shared" si="11"/>
        <v>0</v>
      </c>
      <c r="J75" s="162">
        <f t="shared" si="12"/>
        <v>0</v>
      </c>
      <c r="K75" s="1">
        <f t="shared" si="13"/>
        <v>0</v>
      </c>
      <c r="L75" s="1">
        <f t="shared" si="14"/>
        <v>0</v>
      </c>
      <c r="M75" s="1">
        <f t="shared" si="15"/>
        <v>0</v>
      </c>
      <c r="N75" s="1">
        <v>0</v>
      </c>
      <c r="O75" s="1"/>
      <c r="P75" s="161">
        <v>0.00383668408</v>
      </c>
      <c r="Q75" s="157"/>
      <c r="R75" s="157">
        <v>0.00383668408</v>
      </c>
      <c r="S75" s="147">
        <f>ROUND(F75*(P75),3)</f>
        <v>0.038</v>
      </c>
      <c r="V75" s="161"/>
      <c r="Z75">
        <v>0</v>
      </c>
    </row>
    <row r="76" spans="1:26" ht="34.5" customHeight="1">
      <c r="A76" s="165"/>
      <c r="B76" s="162" t="s">
        <v>177</v>
      </c>
      <c r="C76" s="166" t="s">
        <v>183</v>
      </c>
      <c r="D76" s="162" t="s">
        <v>184</v>
      </c>
      <c r="E76" s="162" t="s">
        <v>182</v>
      </c>
      <c r="F76" s="163">
        <v>24</v>
      </c>
      <c r="G76" s="164">
        <v>0</v>
      </c>
      <c r="H76" s="164">
        <v>0</v>
      </c>
      <c r="I76" s="164">
        <f t="shared" si="11"/>
        <v>0</v>
      </c>
      <c r="J76" s="162">
        <f t="shared" si="12"/>
        <v>0</v>
      </c>
      <c r="K76" s="1">
        <f t="shared" si="13"/>
        <v>0</v>
      </c>
      <c r="L76" s="1">
        <f t="shared" si="14"/>
        <v>0</v>
      </c>
      <c r="M76" s="1">
        <f t="shared" si="15"/>
        <v>0</v>
      </c>
      <c r="N76" s="1">
        <v>0</v>
      </c>
      <c r="O76" s="1"/>
      <c r="P76" s="161">
        <v>0.00307536672</v>
      </c>
      <c r="Q76" s="157"/>
      <c r="R76" s="157">
        <v>0.00307536672</v>
      </c>
      <c r="S76" s="147">
        <f>ROUND(F76*(P76),3)</f>
        <v>0.074</v>
      </c>
      <c r="V76" s="161"/>
      <c r="Z76">
        <v>0</v>
      </c>
    </row>
    <row r="77" spans="1:26" ht="24.75" customHeight="1">
      <c r="A77" s="165"/>
      <c r="B77" s="162" t="s">
        <v>177</v>
      </c>
      <c r="C77" s="166" t="s">
        <v>185</v>
      </c>
      <c r="D77" s="162" t="s">
        <v>186</v>
      </c>
      <c r="E77" s="162" t="s">
        <v>187</v>
      </c>
      <c r="F77" s="163">
        <v>1</v>
      </c>
      <c r="G77" s="164">
        <v>0</v>
      </c>
      <c r="H77" s="164">
        <v>0</v>
      </c>
      <c r="I77" s="164">
        <f t="shared" si="11"/>
        <v>0</v>
      </c>
      <c r="J77" s="162">
        <f t="shared" si="12"/>
        <v>0</v>
      </c>
      <c r="K77" s="1">
        <f t="shared" si="13"/>
        <v>0</v>
      </c>
      <c r="L77" s="1">
        <f t="shared" si="14"/>
        <v>0</v>
      </c>
      <c r="M77" s="1">
        <f t="shared" si="15"/>
        <v>0</v>
      </c>
      <c r="N77" s="1">
        <v>0</v>
      </c>
      <c r="O77" s="1"/>
      <c r="P77" s="161">
        <v>0.0017844</v>
      </c>
      <c r="Q77" s="157"/>
      <c r="R77" s="157">
        <v>0.0017844</v>
      </c>
      <c r="S77" s="147">
        <f>ROUND(F77*(P77),3)</f>
        <v>0.002</v>
      </c>
      <c r="V77" s="161"/>
      <c r="Z77">
        <v>0</v>
      </c>
    </row>
    <row r="78" spans="1:26" ht="34.5" customHeight="1">
      <c r="A78" s="165"/>
      <c r="B78" s="162" t="s">
        <v>177</v>
      </c>
      <c r="C78" s="166" t="s">
        <v>188</v>
      </c>
      <c r="D78" s="162" t="s">
        <v>189</v>
      </c>
      <c r="E78" s="162" t="s">
        <v>182</v>
      </c>
      <c r="F78" s="163">
        <v>12.75</v>
      </c>
      <c r="G78" s="164">
        <v>0</v>
      </c>
      <c r="H78" s="164">
        <v>0</v>
      </c>
      <c r="I78" s="164">
        <f t="shared" si="11"/>
        <v>0</v>
      </c>
      <c r="J78" s="162">
        <f t="shared" si="12"/>
        <v>0</v>
      </c>
      <c r="K78" s="1">
        <f t="shared" si="13"/>
        <v>0</v>
      </c>
      <c r="L78" s="1">
        <f t="shared" si="14"/>
        <v>0</v>
      </c>
      <c r="M78" s="1">
        <f t="shared" si="15"/>
        <v>0</v>
      </c>
      <c r="N78" s="1">
        <v>0</v>
      </c>
      <c r="O78" s="1"/>
      <c r="P78" s="161">
        <v>0.00309995134</v>
      </c>
      <c r="Q78" s="157"/>
      <c r="R78" s="157">
        <v>0.00309995134</v>
      </c>
      <c r="S78" s="147">
        <f>ROUND(F78*(P78),3)</f>
        <v>0.04</v>
      </c>
      <c r="V78" s="161"/>
      <c r="Z78">
        <v>0</v>
      </c>
    </row>
    <row r="79" spans="1:26" ht="24.75" customHeight="1">
      <c r="A79" s="165"/>
      <c r="B79" s="162" t="s">
        <v>190</v>
      </c>
      <c r="C79" s="166" t="s">
        <v>191</v>
      </c>
      <c r="D79" s="162" t="s">
        <v>192</v>
      </c>
      <c r="E79" s="162" t="s">
        <v>156</v>
      </c>
      <c r="F79" s="163">
        <v>2.1</v>
      </c>
      <c r="G79" s="164">
        <v>0</v>
      </c>
      <c r="H79" s="164">
        <v>0</v>
      </c>
      <c r="I79" s="164">
        <f t="shared" si="11"/>
        <v>0</v>
      </c>
      <c r="J79" s="162">
        <f t="shared" si="12"/>
        <v>0</v>
      </c>
      <c r="K79" s="1">
        <f t="shared" si="13"/>
        <v>0</v>
      </c>
      <c r="L79" s="1">
        <f t="shared" si="14"/>
        <v>0</v>
      </c>
      <c r="M79" s="1">
        <f t="shared" si="15"/>
        <v>0</v>
      </c>
      <c r="N79" s="1">
        <v>0</v>
      </c>
      <c r="O79" s="1"/>
      <c r="P79" s="157"/>
      <c r="Q79" s="157"/>
      <c r="R79" s="157"/>
      <c r="S79" s="147"/>
      <c r="V79" s="161"/>
      <c r="Z79">
        <v>0</v>
      </c>
    </row>
    <row r="80" spans="1:26" ht="15">
      <c r="A80" s="147"/>
      <c r="B80" s="147"/>
      <c r="C80" s="147"/>
      <c r="D80" s="147" t="s">
        <v>69</v>
      </c>
      <c r="E80" s="147"/>
      <c r="F80" s="161"/>
      <c r="G80" s="150">
        <f>ROUND((SUM(L73:L79))/1,2)</f>
        <v>0</v>
      </c>
      <c r="H80" s="150">
        <f>ROUND((SUM(M73:M79))/1,2)</f>
        <v>0</v>
      </c>
      <c r="I80" s="150">
        <f>ROUND((SUM(I73:I79))/1,2)</f>
        <v>0</v>
      </c>
      <c r="J80" s="147"/>
      <c r="K80" s="147"/>
      <c r="L80" s="147">
        <f>ROUND((SUM(L73:L79))/1,2)</f>
        <v>0</v>
      </c>
      <c r="M80" s="147">
        <f>ROUND((SUM(M73:M79))/1,2)</f>
        <v>0</v>
      </c>
      <c r="N80" s="147"/>
      <c r="O80" s="147"/>
      <c r="P80" s="167"/>
      <c r="Q80" s="147"/>
      <c r="R80" s="147"/>
      <c r="S80" s="167">
        <f>ROUND((SUM(S73:S79))/1,2)</f>
        <v>0.16</v>
      </c>
      <c r="T80" s="144"/>
      <c r="U80" s="144"/>
      <c r="V80" s="2">
        <f>ROUND((SUM(V73:V79))/1,2)</f>
        <v>0</v>
      </c>
      <c r="W80" s="144"/>
      <c r="X80" s="144"/>
      <c r="Y80" s="144"/>
      <c r="Z80" s="144"/>
    </row>
    <row r="81" spans="1:22" ht="15">
      <c r="A81" s="1"/>
      <c r="B81" s="1"/>
      <c r="C81" s="1"/>
      <c r="D81" s="1"/>
      <c r="E81" s="1"/>
      <c r="F81" s="157"/>
      <c r="G81" s="140"/>
      <c r="H81" s="140"/>
      <c r="I81" s="140"/>
      <c r="J81" s="1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6" ht="15">
      <c r="A82" s="147"/>
      <c r="B82" s="147"/>
      <c r="C82" s="147"/>
      <c r="D82" s="147" t="s">
        <v>70</v>
      </c>
      <c r="E82" s="147"/>
      <c r="F82" s="161"/>
      <c r="G82" s="148"/>
      <c r="H82" s="148"/>
      <c r="I82" s="148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4"/>
      <c r="U82" s="144"/>
      <c r="V82" s="147"/>
      <c r="W82" s="144"/>
      <c r="X82" s="144"/>
      <c r="Y82" s="144"/>
      <c r="Z82" s="144"/>
    </row>
    <row r="83" spans="1:26" ht="24.75" customHeight="1">
      <c r="A83" s="165"/>
      <c r="B83" s="162" t="s">
        <v>193</v>
      </c>
      <c r="C83" s="166" t="s">
        <v>194</v>
      </c>
      <c r="D83" s="162" t="s">
        <v>195</v>
      </c>
      <c r="E83" s="162" t="s">
        <v>122</v>
      </c>
      <c r="F83" s="163">
        <v>40.30500000000001</v>
      </c>
      <c r="G83" s="164">
        <v>0</v>
      </c>
      <c r="H83" s="164">
        <v>0</v>
      </c>
      <c r="I83" s="164">
        <f aca="true" t="shared" si="16" ref="I83:I88">ROUND(F83*(G83+H83),2)</f>
        <v>0</v>
      </c>
      <c r="J83" s="162">
        <f aca="true" t="shared" si="17" ref="J83:J88">ROUND(F83*(N83),2)</f>
        <v>0</v>
      </c>
      <c r="K83" s="1">
        <f aca="true" t="shared" si="18" ref="K83:K88">ROUND(F83*(O83),2)</f>
        <v>0</v>
      </c>
      <c r="L83" s="1">
        <f aca="true" t="shared" si="19" ref="L83:L88">ROUND(F83*(G83),2)</f>
        <v>0</v>
      </c>
      <c r="M83" s="1">
        <f aca="true" t="shared" si="20" ref="M83:M88">ROUND(F83*(H83),2)</f>
        <v>0</v>
      </c>
      <c r="N83" s="1">
        <v>0</v>
      </c>
      <c r="O83" s="1"/>
      <c r="P83" s="161">
        <v>0.00049</v>
      </c>
      <c r="Q83" s="157"/>
      <c r="R83" s="157">
        <v>0.00049</v>
      </c>
      <c r="S83" s="147">
        <f>ROUND(F83*(P83),3)</f>
        <v>0.02</v>
      </c>
      <c r="V83" s="161"/>
      <c r="Z83">
        <v>0</v>
      </c>
    </row>
    <row r="84" spans="1:26" ht="34.5" customHeight="1">
      <c r="A84" s="165"/>
      <c r="B84" s="162" t="s">
        <v>193</v>
      </c>
      <c r="C84" s="166" t="s">
        <v>196</v>
      </c>
      <c r="D84" s="162" t="s">
        <v>197</v>
      </c>
      <c r="E84" s="162" t="s">
        <v>96</v>
      </c>
      <c r="F84" s="163">
        <v>55.150000000000006</v>
      </c>
      <c r="G84" s="164">
        <v>0</v>
      </c>
      <c r="H84" s="164">
        <v>0</v>
      </c>
      <c r="I84" s="164">
        <f t="shared" si="16"/>
        <v>0</v>
      </c>
      <c r="J84" s="162">
        <f t="shared" si="17"/>
        <v>0</v>
      </c>
      <c r="K84" s="1">
        <f t="shared" si="18"/>
        <v>0</v>
      </c>
      <c r="L84" s="1">
        <f t="shared" si="19"/>
        <v>0</v>
      </c>
      <c r="M84" s="1">
        <f t="shared" si="20"/>
        <v>0</v>
      </c>
      <c r="N84" s="1">
        <v>0</v>
      </c>
      <c r="O84" s="1"/>
      <c r="P84" s="161">
        <v>0.0053</v>
      </c>
      <c r="Q84" s="157"/>
      <c r="R84" s="157">
        <v>0.0053</v>
      </c>
      <c r="S84" s="147">
        <f>ROUND(F84*(P84),3)</f>
        <v>0.292</v>
      </c>
      <c r="V84" s="161"/>
      <c r="Z84">
        <v>0</v>
      </c>
    </row>
    <row r="85" spans="1:26" ht="24.75" customHeight="1">
      <c r="A85" s="165"/>
      <c r="B85" s="162" t="s">
        <v>198</v>
      </c>
      <c r="C85" s="166" t="s">
        <v>199</v>
      </c>
      <c r="D85" s="162" t="s">
        <v>200</v>
      </c>
      <c r="E85" s="162" t="s">
        <v>201</v>
      </c>
      <c r="F85" s="163">
        <v>90.80720000000002</v>
      </c>
      <c r="G85" s="164">
        <v>0</v>
      </c>
      <c r="H85" s="164">
        <v>0</v>
      </c>
      <c r="I85" s="164">
        <f t="shared" si="16"/>
        <v>0</v>
      </c>
      <c r="J85" s="162">
        <f t="shared" si="17"/>
        <v>0</v>
      </c>
      <c r="K85" s="1">
        <f t="shared" si="18"/>
        <v>0</v>
      </c>
      <c r="L85" s="1">
        <f t="shared" si="19"/>
        <v>0</v>
      </c>
      <c r="M85" s="1">
        <f t="shared" si="20"/>
        <v>0</v>
      </c>
      <c r="N85" s="1">
        <v>0</v>
      </c>
      <c r="O85" s="1"/>
      <c r="P85" s="161">
        <v>0.016</v>
      </c>
      <c r="Q85" s="157"/>
      <c r="R85" s="157">
        <v>0.016</v>
      </c>
      <c r="S85" s="147">
        <f>ROUND(F85*(P85),3)</f>
        <v>1.453</v>
      </c>
      <c r="V85" s="161"/>
      <c r="Z85">
        <v>0</v>
      </c>
    </row>
    <row r="86" spans="1:26" ht="24.75" customHeight="1">
      <c r="A86" s="165"/>
      <c r="B86" s="162" t="s">
        <v>193</v>
      </c>
      <c r="C86" s="166" t="s">
        <v>202</v>
      </c>
      <c r="D86" s="162" t="s">
        <v>203</v>
      </c>
      <c r="E86" s="162" t="s">
        <v>96</v>
      </c>
      <c r="F86" s="163">
        <v>6.9616</v>
      </c>
      <c r="G86" s="164">
        <v>0</v>
      </c>
      <c r="H86" s="164">
        <v>0</v>
      </c>
      <c r="I86" s="164">
        <f t="shared" si="16"/>
        <v>0</v>
      </c>
      <c r="J86" s="162">
        <f t="shared" si="17"/>
        <v>0</v>
      </c>
      <c r="K86" s="1">
        <f t="shared" si="18"/>
        <v>0</v>
      </c>
      <c r="L86" s="1">
        <f t="shared" si="19"/>
        <v>0</v>
      </c>
      <c r="M86" s="1">
        <f t="shared" si="20"/>
        <v>0</v>
      </c>
      <c r="N86" s="1">
        <v>0</v>
      </c>
      <c r="O86" s="1"/>
      <c r="P86" s="161">
        <v>0.00623455</v>
      </c>
      <c r="Q86" s="157"/>
      <c r="R86" s="157">
        <v>0.00623455</v>
      </c>
      <c r="S86" s="147">
        <f>ROUND(F86*(P86),3)</f>
        <v>0.043</v>
      </c>
      <c r="V86" s="161"/>
      <c r="Z86">
        <v>0</v>
      </c>
    </row>
    <row r="87" spans="1:26" ht="24.75" customHeight="1">
      <c r="A87" s="165"/>
      <c r="B87" s="162" t="s">
        <v>193</v>
      </c>
      <c r="C87" s="166" t="s">
        <v>204</v>
      </c>
      <c r="D87" s="162" t="s">
        <v>205</v>
      </c>
      <c r="E87" s="162" t="s">
        <v>122</v>
      </c>
      <c r="F87" s="163">
        <v>17.216</v>
      </c>
      <c r="G87" s="164">
        <v>0</v>
      </c>
      <c r="H87" s="164">
        <v>0</v>
      </c>
      <c r="I87" s="164">
        <f t="shared" si="16"/>
        <v>0</v>
      </c>
      <c r="J87" s="162">
        <f t="shared" si="17"/>
        <v>0</v>
      </c>
      <c r="K87" s="1">
        <f t="shared" si="18"/>
        <v>0</v>
      </c>
      <c r="L87" s="1">
        <f t="shared" si="19"/>
        <v>0</v>
      </c>
      <c r="M87" s="1">
        <f t="shared" si="20"/>
        <v>0</v>
      </c>
      <c r="N87" s="1">
        <v>0</v>
      </c>
      <c r="O87" s="1"/>
      <c r="P87" s="161">
        <v>0.00056</v>
      </c>
      <c r="Q87" s="157"/>
      <c r="R87" s="157">
        <v>0.00056</v>
      </c>
      <c r="S87" s="147">
        <f>ROUND(F87*(P87),3)</f>
        <v>0.01</v>
      </c>
      <c r="V87" s="161"/>
      <c r="Z87">
        <v>0</v>
      </c>
    </row>
    <row r="88" spans="1:26" ht="24.75" customHeight="1">
      <c r="A88" s="165"/>
      <c r="B88" s="162" t="s">
        <v>193</v>
      </c>
      <c r="C88" s="166" t="s">
        <v>206</v>
      </c>
      <c r="D88" s="162" t="s">
        <v>207</v>
      </c>
      <c r="E88" s="162" t="s">
        <v>156</v>
      </c>
      <c r="F88" s="163">
        <v>4.1000000000000005</v>
      </c>
      <c r="G88" s="164">
        <v>0</v>
      </c>
      <c r="H88" s="164">
        <v>0</v>
      </c>
      <c r="I88" s="164">
        <f t="shared" si="16"/>
        <v>0</v>
      </c>
      <c r="J88" s="162">
        <f t="shared" si="17"/>
        <v>0</v>
      </c>
      <c r="K88" s="1">
        <f t="shared" si="18"/>
        <v>0</v>
      </c>
      <c r="L88" s="1">
        <f t="shared" si="19"/>
        <v>0</v>
      </c>
      <c r="M88" s="1">
        <f t="shared" si="20"/>
        <v>0</v>
      </c>
      <c r="N88" s="1">
        <v>0</v>
      </c>
      <c r="O88" s="1"/>
      <c r="P88" s="157"/>
      <c r="Q88" s="157"/>
      <c r="R88" s="157"/>
      <c r="S88" s="147"/>
      <c r="V88" s="161"/>
      <c r="Z88">
        <v>0</v>
      </c>
    </row>
    <row r="89" spans="1:26" ht="15">
      <c r="A89" s="147"/>
      <c r="B89" s="147"/>
      <c r="C89" s="147"/>
      <c r="D89" s="147" t="s">
        <v>70</v>
      </c>
      <c r="E89" s="147"/>
      <c r="F89" s="161"/>
      <c r="G89" s="150">
        <f>ROUND((SUM(L82:L88))/1,2)</f>
        <v>0</v>
      </c>
      <c r="H89" s="150">
        <f>ROUND((SUM(M82:M88))/1,2)</f>
        <v>0</v>
      </c>
      <c r="I89" s="150">
        <f>ROUND((SUM(I82:I88))/1,2)</f>
        <v>0</v>
      </c>
      <c r="J89" s="147"/>
      <c r="K89" s="147"/>
      <c r="L89" s="147">
        <f>ROUND((SUM(L82:L88))/1,2)</f>
        <v>0</v>
      </c>
      <c r="M89" s="147">
        <f>ROUND((SUM(M82:M88))/1,2)</f>
        <v>0</v>
      </c>
      <c r="N89" s="147"/>
      <c r="O89" s="147"/>
      <c r="P89" s="167"/>
      <c r="Q89" s="147"/>
      <c r="R89" s="147"/>
      <c r="S89" s="167">
        <f>ROUND((SUM(S82:S88))/1,2)</f>
        <v>1.82</v>
      </c>
      <c r="T89" s="144"/>
      <c r="U89" s="144"/>
      <c r="V89" s="2">
        <f>ROUND((SUM(V82:V88))/1,2)</f>
        <v>0</v>
      </c>
      <c r="W89" s="144"/>
      <c r="X89" s="144"/>
      <c r="Y89" s="144"/>
      <c r="Z89" s="144"/>
    </row>
    <row r="90" spans="1:22" ht="15">
      <c r="A90" s="1"/>
      <c r="B90" s="1"/>
      <c r="C90" s="1"/>
      <c r="D90" s="1"/>
      <c r="E90" s="1"/>
      <c r="F90" s="157"/>
      <c r="G90" s="140"/>
      <c r="H90" s="140"/>
      <c r="I90" s="140"/>
      <c r="J90" s="1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6" ht="15">
      <c r="A91" s="147"/>
      <c r="B91" s="147"/>
      <c r="C91" s="147"/>
      <c r="D91" s="147" t="s">
        <v>71</v>
      </c>
      <c r="E91" s="147"/>
      <c r="F91" s="161"/>
      <c r="G91" s="148"/>
      <c r="H91" s="148"/>
      <c r="I91" s="148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4"/>
      <c r="U91" s="144"/>
      <c r="V91" s="147"/>
      <c r="W91" s="144"/>
      <c r="X91" s="144"/>
      <c r="Y91" s="144"/>
      <c r="Z91" s="144"/>
    </row>
    <row r="92" spans="1:26" ht="34.5" customHeight="1">
      <c r="A92" s="165"/>
      <c r="B92" s="162" t="s">
        <v>208</v>
      </c>
      <c r="C92" s="166" t="s">
        <v>209</v>
      </c>
      <c r="D92" s="162" t="s">
        <v>210</v>
      </c>
      <c r="E92" s="162" t="s">
        <v>96</v>
      </c>
      <c r="F92" s="163">
        <v>11.440999999999999</v>
      </c>
      <c r="G92" s="164">
        <v>0</v>
      </c>
      <c r="H92" s="162">
        <v>0</v>
      </c>
      <c r="I92" s="164">
        <f>ROUND(F92*(G92+H92),2)</f>
        <v>0</v>
      </c>
      <c r="J92" s="162">
        <f>ROUND(F92*(N92),2)</f>
        <v>0</v>
      </c>
      <c r="K92" s="1">
        <f>ROUND(F92*(O92),2)</f>
        <v>0</v>
      </c>
      <c r="L92" s="1">
        <f>ROUND(F92*(G92),2)</f>
        <v>0</v>
      </c>
      <c r="M92" s="1">
        <f>ROUND(F92*(H92),2)</f>
        <v>0</v>
      </c>
      <c r="N92" s="1">
        <v>0</v>
      </c>
      <c r="O92" s="1"/>
      <c r="P92" s="161">
        <v>0.00059</v>
      </c>
      <c r="Q92" s="157"/>
      <c r="R92" s="157">
        <v>0.00059</v>
      </c>
      <c r="S92" s="147">
        <f>ROUND(F92*(P92),3)</f>
        <v>0.007</v>
      </c>
      <c r="V92" s="161"/>
      <c r="Z92">
        <v>0</v>
      </c>
    </row>
    <row r="93" spans="1:26" ht="24.75" customHeight="1">
      <c r="A93" s="165"/>
      <c r="B93" s="162" t="s">
        <v>198</v>
      </c>
      <c r="C93" s="166" t="s">
        <v>211</v>
      </c>
      <c r="D93" s="162" t="s">
        <v>212</v>
      </c>
      <c r="E93" s="162" t="s">
        <v>111</v>
      </c>
      <c r="F93" s="163">
        <v>12.585100000000002</v>
      </c>
      <c r="G93" s="164">
        <v>0</v>
      </c>
      <c r="H93" s="162">
        <v>0</v>
      </c>
      <c r="I93" s="164">
        <f>ROUND(F93*(G93+H93),2)</f>
        <v>0</v>
      </c>
      <c r="J93" s="162">
        <f>ROUND(F93*(N93),2)</f>
        <v>0</v>
      </c>
      <c r="K93" s="1">
        <f>ROUND(F93*(O93),2)</f>
        <v>0</v>
      </c>
      <c r="L93" s="1">
        <f>ROUND(F93*(G93),2)</f>
        <v>0</v>
      </c>
      <c r="M93" s="1">
        <f>ROUND(F93*(H93),2)</f>
        <v>0</v>
      </c>
      <c r="N93" s="1">
        <v>0</v>
      </c>
      <c r="O93" s="1"/>
      <c r="P93" s="161">
        <v>0.016</v>
      </c>
      <c r="Q93" s="157"/>
      <c r="R93" s="157">
        <v>0.016</v>
      </c>
      <c r="S93" s="147">
        <f>ROUND(F93*(P93),3)</f>
        <v>0.201</v>
      </c>
      <c r="V93" s="161"/>
      <c r="Z93">
        <v>0</v>
      </c>
    </row>
    <row r="94" spans="1:26" ht="24.75" customHeight="1">
      <c r="A94" s="165"/>
      <c r="B94" s="162" t="s">
        <v>208</v>
      </c>
      <c r="C94" s="166" t="s">
        <v>213</v>
      </c>
      <c r="D94" s="162" t="s">
        <v>214</v>
      </c>
      <c r="E94" s="162" t="s">
        <v>156</v>
      </c>
      <c r="F94" s="163">
        <v>2.3</v>
      </c>
      <c r="G94" s="164">
        <v>0</v>
      </c>
      <c r="H94" s="162">
        <v>0</v>
      </c>
      <c r="I94" s="164">
        <f>ROUND(F94*(G94+H94),2)</f>
        <v>0</v>
      </c>
      <c r="J94" s="162">
        <f>ROUND(F94*(N94),2)</f>
        <v>0</v>
      </c>
      <c r="K94" s="1">
        <f>ROUND(F94*(O94),2)</f>
        <v>0</v>
      </c>
      <c r="L94" s="1">
        <f>ROUND(F94*(G94),2)</f>
        <v>0</v>
      </c>
      <c r="M94" s="1">
        <f>ROUND(F94*(H94),2)</f>
        <v>0</v>
      </c>
      <c r="N94" s="1">
        <v>0</v>
      </c>
      <c r="O94" s="1"/>
      <c r="P94" s="157"/>
      <c r="Q94" s="157"/>
      <c r="R94" s="157"/>
      <c r="S94" s="147"/>
      <c r="V94" s="161"/>
      <c r="Z94">
        <v>0</v>
      </c>
    </row>
    <row r="95" spans="1:26" ht="15">
      <c r="A95" s="147"/>
      <c r="B95" s="147"/>
      <c r="C95" s="147"/>
      <c r="D95" s="147" t="s">
        <v>71</v>
      </c>
      <c r="E95" s="147"/>
      <c r="F95" s="147"/>
      <c r="G95" s="150">
        <f>ROUND((SUM(L91:L94))/1,2)</f>
        <v>0</v>
      </c>
      <c r="H95" s="150">
        <f>ROUND((SUM(M91:M94))/1,2)</f>
        <v>0</v>
      </c>
      <c r="I95" s="150">
        <f>ROUND((SUM(I91:I94))/1,2)</f>
        <v>0</v>
      </c>
      <c r="J95" s="147"/>
      <c r="K95" s="147"/>
      <c r="L95" s="147">
        <f>ROUND((SUM(L91:L94))/1,2)</f>
        <v>0</v>
      </c>
      <c r="M95" s="147">
        <f>ROUND((SUM(M91:M94))/1,2)</f>
        <v>0</v>
      </c>
      <c r="N95" s="147"/>
      <c r="O95" s="147"/>
      <c r="P95" s="167"/>
      <c r="Q95" s="147"/>
      <c r="R95" s="147"/>
      <c r="S95" s="167">
        <f>ROUND((SUM(S91:S94))/1,2)</f>
        <v>0.21</v>
      </c>
      <c r="T95" s="144"/>
      <c r="U95" s="144"/>
      <c r="V95" s="2">
        <f>ROUND((SUM(V91:V94))/1,2)</f>
        <v>0</v>
      </c>
      <c r="W95" s="144"/>
      <c r="X95" s="144"/>
      <c r="Y95" s="144"/>
      <c r="Z95" s="144"/>
    </row>
    <row r="96" spans="1:2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V96" s="1"/>
    </row>
    <row r="97" spans="1:26" ht="15">
      <c r="A97" s="147"/>
      <c r="B97" s="147"/>
      <c r="C97" s="147"/>
      <c r="D97" s="147" t="s">
        <v>72</v>
      </c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4"/>
      <c r="U97" s="144"/>
      <c r="V97" s="147"/>
      <c r="W97" s="144"/>
      <c r="X97" s="144"/>
      <c r="Y97" s="144"/>
      <c r="Z97" s="144"/>
    </row>
    <row r="98" spans="1:26" ht="34.5" customHeight="1">
      <c r="A98" s="165"/>
      <c r="B98" s="162" t="s">
        <v>215</v>
      </c>
      <c r="C98" s="166" t="s">
        <v>216</v>
      </c>
      <c r="D98" s="162" t="s">
        <v>217</v>
      </c>
      <c r="E98" s="162" t="s">
        <v>111</v>
      </c>
      <c r="F98" s="163">
        <v>152.237</v>
      </c>
      <c r="G98" s="164">
        <v>0</v>
      </c>
      <c r="H98" s="162">
        <v>0</v>
      </c>
      <c r="I98" s="164">
        <f>ROUND(F98*(G98+H98),2)</f>
        <v>0</v>
      </c>
      <c r="J98" s="162">
        <f>ROUND(F98*(N98),2)</f>
        <v>0</v>
      </c>
      <c r="K98" s="1">
        <f>ROUND(F98*(O98),2)</f>
        <v>0</v>
      </c>
      <c r="L98" s="1">
        <f>ROUND(F98*(G98),2)</f>
        <v>0</v>
      </c>
      <c r="M98" s="1">
        <f>ROUND(F98*(H98),2)</f>
        <v>0</v>
      </c>
      <c r="N98" s="1">
        <v>0</v>
      </c>
      <c r="O98" s="1"/>
      <c r="P98" s="161">
        <v>0.00020796</v>
      </c>
      <c r="Q98" s="157"/>
      <c r="R98" s="157">
        <v>0.00020796</v>
      </c>
      <c r="S98" s="147">
        <f>ROUND(F98*(P98),3)</f>
        <v>0.032</v>
      </c>
      <c r="V98" s="161"/>
      <c r="Z98">
        <v>0</v>
      </c>
    </row>
    <row r="99" spans="1:22" ht="15">
      <c r="A99" s="147"/>
      <c r="B99" s="147"/>
      <c r="C99" s="147"/>
      <c r="D99" s="147" t="s">
        <v>72</v>
      </c>
      <c r="E99" s="147"/>
      <c r="F99" s="147"/>
      <c r="G99" s="150">
        <f>ROUND((SUM(L97:L98))/1,2)</f>
        <v>0</v>
      </c>
      <c r="H99" s="150">
        <f>ROUND((SUM(M97:M98))/1,2)</f>
        <v>0</v>
      </c>
      <c r="I99" s="150">
        <f>ROUND((SUM(I97:I98))/1,2)</f>
        <v>0</v>
      </c>
      <c r="J99" s="147"/>
      <c r="K99" s="147"/>
      <c r="L99" s="147">
        <f>ROUND((SUM(L97:L98))/1,2)</f>
        <v>0</v>
      </c>
      <c r="M99" s="147">
        <f>ROUND((SUM(M97:M98))/1,2)</f>
        <v>0</v>
      </c>
      <c r="N99" s="147"/>
      <c r="O99" s="147"/>
      <c r="P99" s="167"/>
      <c r="Q99" s="1"/>
      <c r="R99" s="1"/>
      <c r="S99" s="167">
        <f>ROUND((SUM(S97:S98))/1,2)</f>
        <v>0.03</v>
      </c>
      <c r="T99" s="168"/>
      <c r="U99" s="168"/>
      <c r="V99" s="2">
        <f>ROUND((SUM(V97:V98))/1,2)</f>
        <v>0</v>
      </c>
    </row>
    <row r="100" spans="1:2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2" ht="15">
      <c r="A101" s="147"/>
      <c r="B101" s="147"/>
      <c r="C101" s="147"/>
      <c r="D101" s="2" t="s">
        <v>65</v>
      </c>
      <c r="E101" s="147"/>
      <c r="F101" s="147"/>
      <c r="G101" s="150">
        <f>ROUND((SUM(L54:L100))/2,2)</f>
        <v>0</v>
      </c>
      <c r="H101" s="150">
        <f>ROUND((SUM(M54:M100))/2,2)</f>
        <v>0</v>
      </c>
      <c r="I101" s="150">
        <f>ROUND((SUM(I54:I100))/2,2)</f>
        <v>0</v>
      </c>
      <c r="J101" s="147"/>
      <c r="K101" s="147"/>
      <c r="L101" s="147">
        <f>ROUND((SUM(L54:L100))/2,2)</f>
        <v>0</v>
      </c>
      <c r="M101" s="147">
        <f>ROUND((SUM(M54:M100))/2,2)</f>
        <v>0</v>
      </c>
      <c r="N101" s="147"/>
      <c r="O101" s="147"/>
      <c r="P101" s="167"/>
      <c r="Q101" s="1"/>
      <c r="R101" s="1"/>
      <c r="S101" s="167">
        <f>ROUND((SUM(S54:S100))/2,2)</f>
        <v>3.91</v>
      </c>
      <c r="V101" s="2">
        <f>ROUND((SUM(V54:V100))/2,2)</f>
        <v>0</v>
      </c>
    </row>
    <row r="102" spans="1:26" ht="15">
      <c r="A102" s="169"/>
      <c r="B102" s="169"/>
      <c r="C102" s="169"/>
      <c r="D102" s="169" t="s">
        <v>73</v>
      </c>
      <c r="E102" s="169"/>
      <c r="F102" s="169"/>
      <c r="G102" s="170">
        <f>ROUND((SUM(L9:L101))/3,2)</f>
        <v>0</v>
      </c>
      <c r="H102" s="170">
        <f>ROUND((SUM(M9:M101))/3,2)</f>
        <v>0</v>
      </c>
      <c r="I102" s="170">
        <f>ROUND((SUM(I9:I101))/3,2)</f>
        <v>0</v>
      </c>
      <c r="J102" s="169"/>
      <c r="K102" s="169">
        <f>ROUND((SUM(K9:K101))/3,2)</f>
        <v>0</v>
      </c>
      <c r="L102" s="169">
        <f>ROUND((SUM(L9:L101))/3,2)</f>
        <v>0</v>
      </c>
      <c r="M102" s="169">
        <f>ROUND((SUM(M9:M101))/3,2)</f>
        <v>0</v>
      </c>
      <c r="N102" s="169"/>
      <c r="O102" s="169"/>
      <c r="P102" s="171"/>
      <c r="Q102" s="169"/>
      <c r="R102" s="169"/>
      <c r="S102" s="171">
        <f>ROUND((SUM(S9:S101))/3,2)</f>
        <v>23.75</v>
      </c>
      <c r="T102" s="172"/>
      <c r="U102" s="172"/>
      <c r="V102" s="169">
        <f>ROUND((SUM(V9:V101))/3,2)</f>
        <v>1.46</v>
      </c>
      <c r="Z102">
        <f>(SUM(Z9:Z101))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/>
  <headerFooter>
    <oddHeader>&amp;C&amp;B&amp; Rozpočet ŠTEFANOVCE, hasičská zbrojnica, zníženie energetickej náročnosti a interierové úpravy / SO 01 - hlavný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KOLARČÍK František</cp:lastModifiedBy>
  <dcterms:created xsi:type="dcterms:W3CDTF">2019-06-14T19:55:58Z</dcterms:created>
  <dcterms:modified xsi:type="dcterms:W3CDTF">2020-04-22T08:21:00Z</dcterms:modified>
  <cp:category/>
  <cp:version/>
  <cp:contentType/>
  <cp:contentStatus/>
</cp:coreProperties>
</file>